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0\ESTADISTICAS\"/>
    </mc:Choice>
  </mc:AlternateContent>
  <bookViews>
    <workbookView xWindow="0" yWindow="0" windowWidth="28800" windowHeight="11700"/>
  </bookViews>
  <sheets>
    <sheet name="PAX (EMBTUR)" sheetId="1" r:id="rId1"/>
  </sheets>
  <definedNames>
    <definedName name="_xlnm.Print_Area" localSheetId="0">'PAX (EMBTUR)'!$B$1:$P$43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L17" i="1" l="1"/>
  <c r="L23" i="1" s="1"/>
  <c r="L16" i="1"/>
  <c r="L22" i="1" s="1"/>
  <c r="L15" i="1"/>
  <c r="L21" i="1" s="1"/>
  <c r="P10" i="1"/>
  <c r="N23" i="1" s="1"/>
  <c r="N17" i="1"/>
  <c r="P9" i="1"/>
  <c r="N22" i="1" s="1"/>
  <c r="N16" i="1"/>
  <c r="P8" i="1"/>
  <c r="N21" i="1" s="1"/>
  <c r="P16" i="1" l="1"/>
  <c r="P22" i="1"/>
  <c r="P21" i="1"/>
  <c r="N15" i="1"/>
  <c r="P15" i="1" s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<sst xmlns="http://schemas.openxmlformats.org/spreadsheetml/2006/main" count="27" uniqueCount="21">
  <si>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</si>
  <si>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</si>
  <si>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</si>
  <si>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</si>
  <si>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</si>
  <si>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</si>
  <si>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</si>
  <si>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</si>
  <si>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</si>
  <si>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</si>
  <si>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</si>
  <si>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</si>
  <si>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2020</t>
  </si>
  <si>
    <t>REAL 2019</t>
  </si>
  <si>
    <t>Real 2020</t>
  </si>
  <si>
    <t>Análisis  Acumulado</t>
  </si>
  <si>
    <t>Var.</t>
  </si>
  <si>
    <t>%</t>
  </si>
  <si>
    <t>Anual</t>
  </si>
  <si>
    <t>Enero - Dic.</t>
  </si>
  <si>
    <t>al mes de 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</si>
</sst>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8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color theme="0"/>
      <name val="Montserrat"/>
    </font>
    <font>
      <b/>
      <sz val="10"/>
      <color theme="0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6"/>
      <color rgb="FF002060"/>
      <name val="Montserrat"/>
    </font>
    <font>
      <b/>
      <sz val="10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002060"/>
      <name val="Montserrat"/>
    </font>
    <font>
      <b/>
      <sz val="12"/>
      <color rgb="FF285C2B"/>
      <name val="Soberana Sans"/>
      <family val="3"/>
    </font>
    <font>
      <b/>
      <sz val="12"/>
      <color rgb="FF285C2B"/>
      <name val="Montserrat"/>
    </font>
    <font>
      <b/>
      <sz val="12"/>
      <color rgb="FFB38E5D"/>
      <name val="Soberana Sans"/>
      <family val="3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D2449"/>
      <name val="Soberana Sans"/>
      <family val="3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b/>
      <sz val="11"/>
      <color rgb="FF9D244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B38E5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9" fillId="0" borderId="4" xfId="0" applyFont="1" applyBorder="1"/>
    <xf numFmtId="0" fontId="9" fillId="2" borderId="5" xfId="0" applyFont="1" applyFill="1" applyBorder="1"/>
    <xf numFmtId="0" fontId="9" fillId="0" borderId="0" xfId="0" applyFont="1"/>
    <xf numFmtId="164" fontId="6" fillId="0" borderId="0" xfId="1" applyNumberFormat="1" applyFont="1"/>
    <xf numFmtId="49" fontId="12" fillId="0" borderId="9" xfId="1" applyNumberFormat="1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1" fillId="0" borderId="0" xfId="1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/>
    <xf numFmtId="165" fontId="6" fillId="0" borderId="0" xfId="0" applyNumberFormat="1" applyFont="1"/>
    <xf numFmtId="164" fontId="6" fillId="0" borderId="0" xfId="0" applyNumberFormat="1" applyFont="1"/>
    <xf numFmtId="164" fontId="9" fillId="0" borderId="0" xfId="0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14" fillId="2" borderId="0" xfId="0" applyFont="1" applyFill="1" applyBorder="1"/>
    <xf numFmtId="0" fontId="9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/>
    <xf numFmtId="164" fontId="9" fillId="2" borderId="0" xfId="1" applyNumberFormat="1" applyFont="1" applyFill="1" applyBorder="1"/>
    <xf numFmtId="164" fontId="10" fillId="2" borderId="0" xfId="1" applyNumberFormat="1" applyFont="1" applyFill="1" applyBorder="1"/>
    <xf numFmtId="0" fontId="13" fillId="2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7" fillId="0" borderId="6" xfId="0" applyFont="1" applyBorder="1" applyAlignment="1">
      <alignment vertical="center"/>
    </xf>
    <xf numFmtId="164" fontId="18" fillId="0" borderId="8" xfId="1" applyNumberFormat="1" applyFont="1" applyBorder="1" applyAlignment="1">
      <alignment vertical="center"/>
    </xf>
    <xf numFmtId="164" fontId="18" fillId="2" borderId="7" xfId="1" applyNumberFormat="1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164" fontId="20" fillId="2" borderId="4" xfId="1" applyNumberFormat="1" applyFont="1" applyFill="1" applyBorder="1" applyAlignment="1">
      <alignment vertical="center"/>
    </xf>
    <xf numFmtId="164" fontId="20" fillId="2" borderId="10" xfId="1" applyNumberFormat="1" applyFont="1" applyFill="1" applyBorder="1" applyAlignment="1">
      <alignment vertical="center"/>
    </xf>
    <xf numFmtId="0" fontId="22" fillId="0" borderId="12" xfId="0" applyFont="1" applyBorder="1" applyAlignment="1">
      <alignment vertical="center"/>
    </xf>
    <xf numFmtId="164" fontId="21" fillId="2" borderId="4" xfId="1" applyNumberFormat="1" applyFont="1" applyFill="1" applyBorder="1" applyAlignment="1">
      <alignment vertical="center"/>
    </xf>
    <xf numFmtId="164" fontId="21" fillId="0" borderId="10" xfId="1" applyNumberFormat="1" applyFont="1" applyFill="1" applyBorder="1" applyAlignment="1">
      <alignment horizontal="right" vertical="center"/>
    </xf>
    <xf numFmtId="164" fontId="21" fillId="0" borderId="10" xfId="1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4" fontId="20" fillId="0" borderId="11" xfId="1" applyNumberFormat="1" applyFont="1" applyBorder="1" applyAlignment="1">
      <alignment vertical="center"/>
    </xf>
    <xf numFmtId="0" fontId="23" fillId="3" borderId="6" xfId="0" applyFont="1" applyFill="1" applyBorder="1"/>
    <xf numFmtId="0" fontId="23" fillId="3" borderId="7" xfId="0" applyFont="1" applyFill="1" applyBorder="1"/>
    <xf numFmtId="0" fontId="23" fillId="3" borderId="13" xfId="0" applyFont="1" applyFill="1" applyBorder="1"/>
    <xf numFmtId="0" fontId="23" fillId="3" borderId="12" xfId="0" applyFont="1" applyFill="1" applyBorder="1"/>
    <xf numFmtId="0" fontId="23" fillId="3" borderId="4" xfId="0" applyFont="1" applyFill="1" applyBorder="1"/>
    <xf numFmtId="0" fontId="23" fillId="3" borderId="14" xfId="0" applyFont="1" applyFill="1" applyBorder="1"/>
    <xf numFmtId="0" fontId="24" fillId="0" borderId="6" xfId="0" applyFont="1" applyBorder="1" applyAlignment="1">
      <alignment vertical="center"/>
    </xf>
    <xf numFmtId="0" fontId="24" fillId="0" borderId="7" xfId="0" applyFont="1" applyBorder="1"/>
    <xf numFmtId="164" fontId="24" fillId="0" borderId="7" xfId="1" applyNumberFormat="1" applyFont="1" applyBorder="1"/>
    <xf numFmtId="0" fontId="24" fillId="0" borderId="0" xfId="0" applyFont="1"/>
    <xf numFmtId="166" fontId="24" fillId="0" borderId="13" xfId="2" applyNumberFormat="1" applyFont="1" applyBorder="1"/>
    <xf numFmtId="0" fontId="25" fillId="0" borderId="9" xfId="0" applyFont="1" applyBorder="1" applyAlignment="1">
      <alignment vertical="center"/>
    </xf>
    <xf numFmtId="0" fontId="25" fillId="0" borderId="0" xfId="0" applyFont="1" applyBorder="1"/>
    <xf numFmtId="164" fontId="25" fillId="0" borderId="0" xfId="1" applyNumberFormat="1" applyFont="1" applyBorder="1"/>
    <xf numFmtId="0" fontId="25" fillId="0" borderId="0" xfId="0" applyFont="1"/>
    <xf numFmtId="166" fontId="25" fillId="0" borderId="15" xfId="2" applyNumberFormat="1" applyFont="1" applyBorder="1"/>
    <xf numFmtId="0" fontId="26" fillId="0" borderId="12" xfId="0" applyFont="1" applyBorder="1" applyAlignment="1">
      <alignment vertical="center"/>
    </xf>
    <xf numFmtId="0" fontId="26" fillId="0" borderId="4" xfId="0" applyFont="1" applyBorder="1"/>
    <xf numFmtId="164" fontId="26" fillId="0" borderId="4" xfId="1" applyNumberFormat="1" applyFont="1" applyBorder="1"/>
    <xf numFmtId="0" fontId="26" fillId="0" borderId="14" xfId="0" applyFont="1" applyBorder="1"/>
    <xf numFmtId="0" fontId="26" fillId="2" borderId="0" xfId="0" applyFont="1" applyFill="1" applyBorder="1"/>
    <xf numFmtId="0" fontId="27" fillId="0" borderId="12" xfId="0" applyFont="1" applyBorder="1" applyAlignment="1">
      <alignment vertical="center"/>
    </xf>
    <xf numFmtId="0" fontId="27" fillId="0" borderId="4" xfId="0" applyFont="1" applyBorder="1"/>
    <xf numFmtId="164" fontId="27" fillId="0" borderId="4" xfId="1" applyNumberFormat="1" applyFont="1" applyBorder="1"/>
    <xf numFmtId="0" fontId="27" fillId="0" borderId="14" xfId="0" applyFont="1" applyBorder="1"/>
    <xf numFmtId="0" fontId="3" fillId="0" borderId="0" xfId="0" applyFont="1" applyBorder="1" applyAlignment="1">
      <alignment horizontal="right"/>
    </xf>
    <xf numFmtId="0" fontId="16" fillId="0" borderId="0" xfId="0" applyFont="1" applyFill="1" applyBorder="1" applyAlignment="1">
      <alignment horizontal="justify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85C2B"/>
      <color rgb="FF9D2449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Análisis del Periodo </a:t>
            </a:r>
          </a:p>
        </c:rich>
      </c:tx>
      <c:layout>
        <c:manualLayout>
          <c:xMode val="edge"/>
          <c:yMode val="edge"/>
          <c:x val="6.2374227761407122E-2"/>
          <c:y val="1.918976545842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rgbClr val="B38E5D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6F-45C5-BFFA-9BDE9C8A27E9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6F-45C5-BFFA-9BDE9C8A27E9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6F-45C5-BFFA-9BDE9C8A27E9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6F-45C5-BFFA-9BDE9C8A27E9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6F-45C5-BFFA-9BDE9C8A27E9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6F-45C5-BFFA-9BDE9C8A27E9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6F-45C5-BFFA-9BDE9C8A2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55999</c:v>
                </c:pt>
                <c:pt idx="1">
                  <c:v>45757</c:v>
                </c:pt>
                <c:pt idx="2">
                  <c:v>58472</c:v>
                </c:pt>
                <c:pt idx="3">
                  <c:v>62371</c:v>
                </c:pt>
                <c:pt idx="4">
                  <c:v>43429</c:v>
                </c:pt>
                <c:pt idx="5">
                  <c:v>54702</c:v>
                </c:pt>
                <c:pt idx="6">
                  <c:v>75013</c:v>
                </c:pt>
                <c:pt idx="7">
                  <c:v>52889</c:v>
                </c:pt>
                <c:pt idx="8">
                  <c:v>26127</c:v>
                </c:pt>
                <c:pt idx="9">
                  <c:v>33909</c:v>
                </c:pt>
                <c:pt idx="10">
                  <c:v>43285</c:v>
                </c:pt>
                <c:pt idx="11">
                  <c:v>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F-45C5-BFFA-9BDE9C8A27E9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2020</c:v>
                </c:pt>
              </c:strCache>
            </c:strRef>
          </c:tx>
          <c:spPr>
            <a:solidFill>
              <a:srgbClr val="9D2449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6F-45C5-BFFA-9BDE9C8A27E9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6F-45C5-BFFA-9BDE9C8A27E9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6F-45C5-BFFA-9BDE9C8A27E9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96F-45C5-BFFA-9BDE9C8A27E9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96F-45C5-BFFA-9BDE9C8A27E9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96F-45C5-BFFA-9BDE9C8A27E9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96F-45C5-BFFA-9BDE9C8A27E9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96F-45C5-BFFA-9BDE9C8A27E9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96F-45C5-BFFA-9BDE9C8A27E9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96F-45C5-BFFA-9BDE9C8A27E9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96F-45C5-BFFA-9BDE9C8A2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59507</c:v>
                </c:pt>
                <c:pt idx="1">
                  <c:v>44842</c:v>
                </c:pt>
                <c:pt idx="2">
                  <c:v>15614</c:v>
                </c:pt>
                <c:pt idx="3">
                  <c:v>0</c:v>
                </c:pt>
                <c:pt idx="4">
                  <c:v>0</c:v>
                </c:pt>
                <c:pt idx="5">
                  <c:v>1646</c:v>
                </c:pt>
                <c:pt idx="6">
                  <c:v>11698</c:v>
                </c:pt>
                <c:pt idx="7">
                  <c:v>13392</c:v>
                </c:pt>
                <c:pt idx="8">
                  <c:v>14933</c:v>
                </c:pt>
                <c:pt idx="9">
                  <c:v>19092</c:v>
                </c:pt>
                <c:pt idx="10">
                  <c:v>20823</c:v>
                </c:pt>
                <c:pt idx="11">
                  <c:v>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6F-45C5-BFFA-9BDE9C8A2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03704"/>
        <c:axId val="161801744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2020</c:v>
                </c:pt>
              </c:strCache>
            </c:strRef>
          </c:tx>
          <c:spPr>
            <a:ln w="38100">
              <a:solidFill>
                <a:srgbClr val="285C2B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2B"/>
                </a:solidFill>
                <a:prstDash val="solid"/>
              </a:ln>
            </c:spPr>
          </c:marker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57118.98</c:v>
                </c:pt>
                <c:pt idx="1">
                  <c:v>46672.14</c:v>
                </c:pt>
                <c:pt idx="2">
                  <c:v>59641.440000000002</c:v>
                </c:pt>
                <c:pt idx="3">
                  <c:v>63618.42</c:v>
                </c:pt>
                <c:pt idx="4">
                  <c:v>44297.58</c:v>
                </c:pt>
                <c:pt idx="5">
                  <c:v>55796.04</c:v>
                </c:pt>
                <c:pt idx="6">
                  <c:v>76513.259999999995</c:v>
                </c:pt>
                <c:pt idx="7">
                  <c:v>53946.78</c:v>
                </c:pt>
                <c:pt idx="8">
                  <c:v>26649.54</c:v>
                </c:pt>
                <c:pt idx="9">
                  <c:v>34587.18</c:v>
                </c:pt>
                <c:pt idx="10">
                  <c:v>44150.700000000004</c:v>
                </c:pt>
                <c:pt idx="11">
                  <c:v>63310.380000000005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96F-45C5-BFFA-9BDE9C8A2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03704"/>
        <c:axId val="161801744"/>
      </c:lineChart>
      <c:catAx>
        <c:axId val="161803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6180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801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61803704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7290094255541942"/>
          <c:y val="3.8379530916844352E-2"/>
          <c:w val="0.4906383854845246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222250</xdr:colOff>
      <xdr:row>0</xdr:row>
      <xdr:rowOff>423272</xdr:rowOff>
    </xdr:from>
    <xdr:to>
      <xdr:col>6</xdr:col>
      <xdr:colOff>120650</xdr:colOff>
      <xdr:row>2</xdr:row>
      <xdr:rowOff>52792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0" y="423272"/>
          <a:ext cx="5168900" cy="783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90" zoomScaleNormal="90" workbookViewId="0">
      <selection activeCell="L15" sqref="L15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"/>
    </row>
    <row r="3" spans="2:20" ht="1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2:20" ht="15" customHeight="1" thickTop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</row>
    <row r="5" spans="2:20" ht="15" customHeight="1" x14ac:dyDescent="0.3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  <c r="T5" s="9"/>
    </row>
    <row r="6" spans="2:20" ht="26.25" customHeight="1" x14ac:dyDescent="0.3"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4</v>
      </c>
      <c r="H6" s="47" t="s">
        <v>6</v>
      </c>
      <c r="I6" s="47" t="s">
        <v>6</v>
      </c>
      <c r="J6" s="47" t="s">
        <v>5</v>
      </c>
      <c r="K6" s="47" t="s">
        <v>7</v>
      </c>
      <c r="L6" s="47" t="s">
        <v>8</v>
      </c>
      <c r="M6" s="47" t="s">
        <v>9</v>
      </c>
      <c r="N6" s="47" t="s">
        <v>10</v>
      </c>
      <c r="O6" s="48" t="s">
        <v>19</v>
      </c>
      <c r="P6" s="48" t="s">
        <v>11</v>
      </c>
      <c r="Q6" s="9"/>
      <c r="R6" s="9"/>
      <c r="S6" s="9"/>
      <c r="T6" s="9"/>
    </row>
    <row r="7" spans="2:20" ht="15" customHeight="1" x14ac:dyDescent="0.3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9"/>
      <c r="R7" s="9"/>
      <c r="S7" s="9"/>
      <c r="T7" s="9"/>
    </row>
    <row r="8" spans="2:20" ht="18" customHeight="1" x14ac:dyDescent="0.3">
      <c r="B8" s="37" t="s">
        <v>12</v>
      </c>
      <c r="C8" s="39">
        <v>57118.98</v>
      </c>
      <c r="D8" s="39">
        <v>46672.14</v>
      </c>
      <c r="E8" s="39">
        <v>59641.440000000002</v>
      </c>
      <c r="F8" s="39">
        <v>63618.42</v>
      </c>
      <c r="G8" s="39">
        <v>44297.58</v>
      </c>
      <c r="H8" s="39">
        <v>55796.04</v>
      </c>
      <c r="I8" s="39">
        <v>76513.259999999995</v>
      </c>
      <c r="J8" s="39">
        <v>53946.78</v>
      </c>
      <c r="K8" s="39">
        <v>26649.54</v>
      </c>
      <c r="L8" s="39">
        <v>34587.18</v>
      </c>
      <c r="M8" s="39">
        <v>44150.700000000004</v>
      </c>
      <c r="N8" s="39">
        <v>63310.380000000005</v>
      </c>
      <c r="O8" s="38">
        <f>SUM(C8:N8)</f>
        <v>626302.43999999994</v>
      </c>
      <c r="P8" s="38">
        <f>SUM(C8:N8)</f>
        <v>626302.43999999994</v>
      </c>
      <c r="Q8" s="14"/>
      <c r="R8" s="9"/>
      <c r="S8" s="9"/>
      <c r="T8" s="9"/>
    </row>
    <row r="9" spans="2:20" ht="18" customHeight="1" x14ac:dyDescent="0.3">
      <c r="B9" s="40" t="s">
        <v>13</v>
      </c>
      <c r="C9" s="41">
        <v>55999</v>
      </c>
      <c r="D9" s="41">
        <v>45757</v>
      </c>
      <c r="E9" s="41">
        <v>58472</v>
      </c>
      <c r="F9" s="41">
        <v>62371</v>
      </c>
      <c r="G9" s="41">
        <v>43429</v>
      </c>
      <c r="H9" s="41">
        <v>54702</v>
      </c>
      <c r="I9" s="41">
        <v>75013</v>
      </c>
      <c r="J9" s="41">
        <v>52889</v>
      </c>
      <c r="K9" s="41">
        <v>26127</v>
      </c>
      <c r="L9" s="41">
        <v>33909</v>
      </c>
      <c r="M9" s="41">
        <v>43285</v>
      </c>
      <c r="N9" s="41">
        <v>62069</v>
      </c>
      <c r="O9" s="42">
        <f>SUM(C9:N9)</f>
        <v>614022</v>
      </c>
      <c r="P9" s="49">
        <f>SUM(C9:N9)</f>
        <v>614022</v>
      </c>
      <c r="Q9" s="14"/>
      <c r="R9" s="9"/>
      <c r="S9" s="9"/>
      <c r="T9" s="9"/>
    </row>
    <row r="10" spans="2:20" ht="18" customHeight="1" x14ac:dyDescent="0.45">
      <c r="B10" s="43" t="s">
        <v>14</v>
      </c>
      <c r="C10" s="44">
        <v>59507</v>
      </c>
      <c r="D10" s="44">
        <v>44842</v>
      </c>
      <c r="E10" s="44">
        <v>15614</v>
      </c>
      <c r="F10" s="44">
        <v>0</v>
      </c>
      <c r="G10" s="44">
        <v>0</v>
      </c>
      <c r="H10" s="44">
        <v>1646</v>
      </c>
      <c r="I10" s="44">
        <v>11698</v>
      </c>
      <c r="J10" s="44">
        <v>13392</v>
      </c>
      <c r="K10" s="44">
        <v>14933</v>
      </c>
      <c r="L10" s="44">
        <v>19092</v>
      </c>
      <c r="M10" s="44">
        <v>20823</v>
      </c>
      <c r="N10" s="44">
        <v>25591</v>
      </c>
      <c r="O10" s="45">
        <f>SUM(C10:N10)</f>
        <v>227138</v>
      </c>
      <c r="P10" s="46">
        <f>SUM(C10:N10)</f>
        <v>227138</v>
      </c>
      <c r="Q10" s="15"/>
      <c r="R10" s="9"/>
      <c r="S10" s="9"/>
      <c r="T10" s="9"/>
    </row>
    <row r="11" spans="2:20" ht="18" customHeight="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9"/>
      <c r="R11" s="20"/>
      <c r="S11" s="20"/>
      <c r="T11" s="9"/>
    </row>
    <row r="12" spans="2:20" ht="15" customHeight="1" x14ac:dyDescent="0.3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9"/>
      <c r="P12" s="9"/>
      <c r="Q12" s="9"/>
      <c r="R12" s="9"/>
      <c r="S12" s="9"/>
      <c r="T12" s="9"/>
    </row>
    <row r="13" spans="2:20" ht="18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50" t="s">
        <v>15</v>
      </c>
      <c r="M13" s="51"/>
      <c r="N13" s="51"/>
      <c r="O13" s="51"/>
      <c r="P13" s="52" t="s">
        <v>16</v>
      </c>
      <c r="Q13" s="23"/>
      <c r="R13" s="9"/>
      <c r="S13" s="9"/>
      <c r="T13" s="9"/>
    </row>
    <row r="14" spans="2:20" ht="18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53" t="s">
        <v>20</v>
      </c>
      <c r="M14" s="54"/>
      <c r="N14" s="54"/>
      <c r="O14" s="54"/>
      <c r="P14" s="55" t="s">
        <v>17</v>
      </c>
      <c r="Q14" s="9"/>
      <c r="R14" s="9"/>
      <c r="S14" s="9"/>
      <c r="T14" s="9"/>
    </row>
    <row r="15" spans="2:20" ht="18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56" t="str">
        <f>+B8</f>
        <v>Preliminar 2020</v>
      </c>
      <c r="M15" s="57"/>
      <c r="N15" s="58">
        <f>O8</f>
        <v>626302.43999999994</v>
      </c>
      <c r="O15" s="59"/>
      <c r="P15" s="60">
        <f>(N17-N15)/N15</f>
        <v>-0.63733495912933047</v>
      </c>
      <c r="Q15" s="9"/>
      <c r="R15" s="9"/>
      <c r="S15" s="9"/>
      <c r="T15" s="9"/>
    </row>
    <row r="16" spans="2:20" ht="18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61" t="str">
        <f>+B9</f>
        <v>REAL 2019</v>
      </c>
      <c r="M16" s="62"/>
      <c r="N16" s="63">
        <f>O9</f>
        <v>614022</v>
      </c>
      <c r="O16" s="64"/>
      <c r="P16" s="65">
        <f>(N17-N16)/N16</f>
        <v>-0.6300816583119172</v>
      </c>
      <c r="Q16" s="9"/>
      <c r="R16" s="9"/>
      <c r="S16" s="9"/>
      <c r="T16" s="9"/>
    </row>
    <row r="17" spans="2:20" ht="18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66" t="str">
        <f>+B10</f>
        <v>Real 2020</v>
      </c>
      <c r="M17" s="67"/>
      <c r="N17" s="68">
        <f>O10</f>
        <v>227138</v>
      </c>
      <c r="O17" s="67"/>
      <c r="P17" s="69"/>
      <c r="Q17" s="9"/>
      <c r="R17" s="9"/>
      <c r="S17" s="9"/>
      <c r="T17" s="9"/>
    </row>
    <row r="18" spans="2:20" ht="18.75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70"/>
      <c r="M18" s="70"/>
      <c r="N18" s="70"/>
      <c r="O18" s="70"/>
      <c r="P18" s="70"/>
      <c r="Q18" s="24"/>
      <c r="R18" s="25"/>
      <c r="S18" s="9"/>
      <c r="T18" s="9"/>
    </row>
    <row r="19" spans="2:20" ht="18.75" x14ac:dyDescent="0.35">
      <c r="B19" s="9"/>
      <c r="C19" s="9"/>
      <c r="D19" s="9"/>
      <c r="E19" s="9"/>
      <c r="F19" s="9"/>
      <c r="G19" s="9"/>
      <c r="H19" s="9"/>
      <c r="I19" s="9"/>
      <c r="J19" s="9"/>
      <c r="K19" s="26"/>
      <c r="L19" s="50" t="s">
        <v>15</v>
      </c>
      <c r="M19" s="51"/>
      <c r="N19" s="51"/>
      <c r="O19" s="51"/>
      <c r="P19" s="52" t="s">
        <v>16</v>
      </c>
      <c r="Q19" s="27"/>
      <c r="R19" s="25"/>
      <c r="S19" s="9"/>
      <c r="T19" s="9"/>
    </row>
    <row r="20" spans="2:20" ht="18.75" x14ac:dyDescent="0.35">
      <c r="B20" s="9"/>
      <c r="C20" s="9"/>
      <c r="D20" s="9"/>
      <c r="E20" s="9"/>
      <c r="F20" s="9"/>
      <c r="G20" s="9"/>
      <c r="H20" s="9"/>
      <c r="I20" s="9"/>
      <c r="J20" s="9"/>
      <c r="K20" s="26"/>
      <c r="L20" s="53" t="s">
        <v>18</v>
      </c>
      <c r="M20" s="54"/>
      <c r="N20" s="54"/>
      <c r="O20" s="54"/>
      <c r="P20" s="55" t="s">
        <v>17</v>
      </c>
      <c r="Q20" s="28"/>
      <c r="R20" s="25"/>
      <c r="S20" s="9"/>
      <c r="T20" s="9"/>
    </row>
    <row r="21" spans="2:20" ht="18.75" x14ac:dyDescent="0.35">
      <c r="B21" s="9"/>
      <c r="C21" s="9"/>
      <c r="D21" s="9"/>
      <c r="E21" s="9"/>
      <c r="F21" s="9"/>
      <c r="G21" s="9"/>
      <c r="H21" s="9"/>
      <c r="I21" s="9"/>
      <c r="J21" s="9"/>
      <c r="K21" s="26"/>
      <c r="L21" s="56" t="str">
        <f>+L15</f>
        <v>Preliminar 2020</v>
      </c>
      <c r="M21" s="57"/>
      <c r="N21" s="58">
        <f>+P8</f>
        <v>626302.43999999994</v>
      </c>
      <c r="O21" s="59"/>
      <c r="P21" s="60">
        <f>(N23-N21)/N21</f>
        <v>-0.63733495912933047</v>
      </c>
      <c r="Q21" s="29"/>
      <c r="R21" s="25"/>
      <c r="S21" s="9"/>
      <c r="T21" s="9"/>
    </row>
    <row r="22" spans="2:20" ht="18.75" x14ac:dyDescent="0.35">
      <c r="B22" s="9"/>
      <c r="C22" s="9"/>
      <c r="D22" s="9"/>
      <c r="E22" s="9"/>
      <c r="F22" s="9"/>
      <c r="G22" s="9"/>
      <c r="H22" s="9"/>
      <c r="I22" s="9"/>
      <c r="J22" s="9"/>
      <c r="K22" s="26"/>
      <c r="L22" s="61" t="str">
        <f>+L16</f>
        <v>REAL 2019</v>
      </c>
      <c r="M22" s="62"/>
      <c r="N22" s="63">
        <f>+P9</f>
        <v>614022</v>
      </c>
      <c r="O22" s="64"/>
      <c r="P22" s="65">
        <f>(N23-N22)/N22</f>
        <v>-0.6300816583119172</v>
      </c>
      <c r="Q22" s="29"/>
      <c r="R22" s="25"/>
      <c r="S22" s="9"/>
      <c r="T22" s="9"/>
    </row>
    <row r="23" spans="2:20" ht="18.75" x14ac:dyDescent="0.35">
      <c r="B23" s="9"/>
      <c r="C23" s="9"/>
      <c r="D23" s="9"/>
      <c r="E23" s="9"/>
      <c r="F23" s="9"/>
      <c r="G23" s="9"/>
      <c r="H23" s="9"/>
      <c r="I23" s="9"/>
      <c r="J23" s="9"/>
      <c r="K23" s="26"/>
      <c r="L23" s="71" t="str">
        <f>+L17</f>
        <v>Real 2020</v>
      </c>
      <c r="M23" s="72"/>
      <c r="N23" s="73">
        <f>+P10</f>
        <v>227138</v>
      </c>
      <c r="O23" s="72"/>
      <c r="P23" s="74"/>
      <c r="Q23" s="29"/>
      <c r="R23" s="25"/>
      <c r="S23" s="9"/>
      <c r="T23" s="9"/>
    </row>
    <row r="24" spans="2:20" ht="18.75" x14ac:dyDescent="0.35">
      <c r="B24" s="9"/>
      <c r="C24" s="9"/>
      <c r="D24" s="9"/>
      <c r="E24" s="9"/>
      <c r="F24" s="9"/>
      <c r="G24" s="9"/>
      <c r="H24" s="9"/>
      <c r="I24" s="9"/>
      <c r="J24" s="9"/>
      <c r="K24" s="26"/>
      <c r="L24" s="30"/>
      <c r="M24" s="31"/>
      <c r="N24" s="32"/>
      <c r="O24" s="33"/>
      <c r="P24" s="34"/>
      <c r="Q24" s="29"/>
      <c r="R24" s="25"/>
      <c r="S24" s="9"/>
      <c r="T24" s="9"/>
    </row>
    <row r="25" spans="2:20" ht="18.75" x14ac:dyDescent="0.3">
      <c r="B25" s="9"/>
      <c r="C25" s="9"/>
      <c r="D25" s="9"/>
      <c r="E25" s="9"/>
      <c r="F25" s="9"/>
      <c r="G25" s="9"/>
      <c r="H25" s="9"/>
      <c r="I25" s="9"/>
      <c r="J25" s="9"/>
      <c r="K25" s="26"/>
      <c r="L25" s="35"/>
      <c r="M25" s="35"/>
      <c r="N25" s="35"/>
      <c r="O25" s="36"/>
      <c r="P25" s="35"/>
      <c r="Q25" s="29"/>
      <c r="R25" s="25"/>
      <c r="S25" s="9"/>
      <c r="T25" s="9"/>
    </row>
    <row r="26" spans="2:20" ht="18.75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76"/>
      <c r="M26" s="76"/>
      <c r="N26" s="76"/>
      <c r="O26" s="76"/>
      <c r="P26" s="76"/>
      <c r="Q26" s="27"/>
      <c r="R26" s="25"/>
      <c r="S26" s="9"/>
      <c r="T26" s="9"/>
    </row>
    <row r="27" spans="2:20" ht="15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76"/>
      <c r="M27" s="76"/>
      <c r="N27" s="76"/>
      <c r="O27" s="76"/>
      <c r="P27" s="76"/>
      <c r="Q27" s="35"/>
      <c r="R27" s="9"/>
      <c r="S27" s="9"/>
      <c r="T27" s="9"/>
    </row>
    <row r="28" spans="2:20" ht="1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76"/>
      <c r="M28" s="76"/>
      <c r="N28" s="76"/>
      <c r="O28" s="76"/>
      <c r="P28" s="76"/>
      <c r="Q28" s="35"/>
      <c r="R28" s="9"/>
      <c r="S28" s="9"/>
      <c r="T28" s="9"/>
    </row>
    <row r="29" spans="2:20" ht="1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76"/>
      <c r="M29" s="76"/>
      <c r="N29" s="76"/>
      <c r="O29" s="76"/>
      <c r="P29" s="76"/>
      <c r="Q29" s="35"/>
      <c r="R29" s="9"/>
      <c r="S29" s="9"/>
      <c r="T29" s="9"/>
    </row>
    <row r="30" spans="2:20" ht="15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76"/>
      <c r="M30" s="76"/>
      <c r="N30" s="76"/>
      <c r="O30" s="76"/>
      <c r="P30" s="76"/>
      <c r="Q30" s="35"/>
      <c r="R30" s="9"/>
      <c r="S30" s="9"/>
      <c r="T30" s="9"/>
    </row>
    <row r="31" spans="2:20" ht="15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76"/>
      <c r="M31" s="76"/>
      <c r="N31" s="76"/>
      <c r="O31" s="76"/>
      <c r="P31" s="76"/>
      <c r="Q31" s="35"/>
      <c r="R31" s="9"/>
      <c r="S31" s="9"/>
      <c r="T31" s="9"/>
    </row>
    <row r="32" spans="2:20" ht="15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76"/>
      <c r="M32" s="76"/>
      <c r="N32" s="76"/>
      <c r="O32" s="76"/>
      <c r="P32" s="76"/>
      <c r="Q32" s="35"/>
      <c r="R32" s="9"/>
      <c r="S32" s="9"/>
      <c r="T32" s="9"/>
    </row>
    <row r="33" spans="2:20" ht="15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76"/>
      <c r="M33" s="76"/>
      <c r="N33" s="76"/>
      <c r="O33" s="76"/>
      <c r="P33" s="76"/>
      <c r="Q33" s="35"/>
      <c r="R33" s="9"/>
      <c r="S33" s="9"/>
      <c r="T33" s="9"/>
    </row>
    <row r="34" spans="2:20" ht="15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76"/>
      <c r="M34" s="76"/>
      <c r="N34" s="76"/>
      <c r="O34" s="76"/>
      <c r="P34" s="76"/>
      <c r="Q34" s="35"/>
      <c r="R34" s="9"/>
      <c r="S34" s="9"/>
      <c r="T34" s="9"/>
    </row>
    <row r="35" spans="2:20" ht="15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76"/>
      <c r="M35" s="76"/>
      <c r="N35" s="76"/>
      <c r="O35" s="76"/>
      <c r="P35" s="76"/>
      <c r="Q35" s="35"/>
      <c r="R35" s="9"/>
      <c r="S35" s="9"/>
      <c r="T35" s="9"/>
    </row>
    <row r="36" spans="2:20" ht="15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76"/>
      <c r="M36" s="76"/>
      <c r="N36" s="76"/>
      <c r="O36" s="76"/>
      <c r="P36" s="76"/>
      <c r="Q36" s="35"/>
      <c r="R36" s="9"/>
      <c r="S36" s="9"/>
      <c r="T36" s="9"/>
    </row>
    <row r="37" spans="2:20" ht="15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76"/>
      <c r="M37" s="76"/>
      <c r="N37" s="76"/>
      <c r="O37" s="76"/>
      <c r="P37" s="76"/>
      <c r="Q37" s="35"/>
      <c r="R37" s="9"/>
      <c r="S37" s="9"/>
      <c r="T37" s="9"/>
    </row>
    <row r="38" spans="2:20" ht="15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76"/>
      <c r="M38" s="76"/>
      <c r="N38" s="76"/>
      <c r="O38" s="76"/>
      <c r="P38" s="76"/>
      <c r="Q38" s="35"/>
      <c r="R38" s="9"/>
      <c r="S38" s="9"/>
      <c r="T38" s="9"/>
    </row>
    <row r="39" spans="2:20" ht="15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 ht="15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0" ht="18.75" x14ac:dyDescent="0.35">
      <c r="B41" s="9"/>
      <c r="C41" s="9"/>
      <c r="D41" s="9"/>
      <c r="E41" s="9"/>
      <c r="F41" s="9"/>
      <c r="G41" s="9"/>
      <c r="H41" s="1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2">
    <mergeCell ref="B2:P2"/>
    <mergeCell ref="L26:P38"/>
  </mergeCells>
  <printOptions horizontalCentered="1"/>
  <pageMargins left="0.74803149606299213" right="0.74803149606299213" top="0.51181102362204722" bottom="0.98425196850393704" header="0" footer="0"/>
  <pageSetup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2020-09-02T20:09:36Z</dcterms:created>
  <dcterms:modified xsi:type="dcterms:W3CDTF">2021-01-05T19:19:37Z</dcterms:modified>
</cp:coreProperties>
</file>