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PAGINA WEB\2019\ESTADISTICAS\"/>
    </mc:Choice>
  </mc:AlternateContent>
  <bookViews>
    <workbookView xWindow="0" yWindow="0" windowWidth="24000" windowHeight="9000"/>
  </bookViews>
  <sheets>
    <sheet name="PAX (EMBTUR)" sheetId="1" r:id="rId1"/>
  </sheets>
  <externalReferences>
    <externalReference r:id="rId2"/>
  </externalReferences>
  <definedNames>
    <definedName name="_xlnm.Print_Area" localSheetId="0">'PAX (EMBTUR)'!$A$1:$O$43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23" i="1" s="1"/>
  <c r="K16" i="1"/>
  <c r="K22" i="1" s="1"/>
  <c r="K15" i="1"/>
  <c r="K21" i="1" s="1"/>
  <c r="O10" i="1"/>
  <c r="M23" i="1" s="1"/>
  <c r="N10" i="1"/>
  <c r="M17" i="1" s="1"/>
  <c r="O9" i="1"/>
  <c r="M22" i="1" s="1"/>
  <c r="N9" i="1"/>
  <c r="M16" i="1" s="1"/>
  <c r="M8" i="1"/>
  <c r="L8" i="1"/>
  <c r="K8" i="1"/>
  <c r="J8" i="1"/>
  <c r="I8" i="1"/>
  <c r="H8" i="1"/>
  <c r="G8" i="1"/>
  <c r="F8" i="1"/>
  <c r="E8" i="1"/>
  <c r="D8" i="1"/>
  <c r="N8" i="1" s="1"/>
  <c r="M15" i="1" s="1"/>
  <c r="C8" i="1"/>
  <c r="B8" i="1"/>
  <c r="O15" i="1" l="1"/>
  <c r="O16" i="1"/>
  <c r="O22" i="1"/>
  <c r="O8" i="1"/>
  <c r="M21" i="1" s="1"/>
  <c r="O21" i="1" s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<sst xmlns="http://schemas.openxmlformats.org/spreadsheetml/2006/main" count="27" uniqueCount="21">
  <si>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</si>
  <si>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</si>
  <si>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</si>
  <si>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</si>
  <si>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</si>
  <si>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</si>
  <si>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</si>
  <si>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</si>
  <si>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</si>
  <si>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</si>
  <si>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</si>
  <si>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</si>
  <si>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</si>
  <si>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2019</t>
  </si>
  <si>
    <t>REAL 2018</t>
  </si>
  <si>
    <t>Real 2019</t>
  </si>
  <si>
    <t>Análisis  Acumulado</t>
  </si>
  <si>
    <t>Var.</t>
  </si>
  <si>
    <t>al mes de Enero-Diciembre</t>
  </si>
  <si>
    <t>%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</si>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</sst>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color theme="0"/>
      <name val="Montserrat"/>
    </font>
    <font>
      <b/>
      <sz val="10"/>
      <color theme="0"/>
      <name val="Montserrat"/>
    </font>
    <font>
      <sz val="12"/>
      <name val="Montserrat"/>
    </font>
    <font>
      <b/>
      <sz val="12"/>
      <color theme="0" tint="-0.499984740745262"/>
      <name val="Soberana Sans"/>
      <family val="3"/>
    </font>
    <font>
      <b/>
      <sz val="12"/>
      <name val="Montserrat"/>
    </font>
    <font>
      <b/>
      <sz val="12"/>
      <color theme="0" tint="-0.499984740745262"/>
      <name val="Montserrat"/>
    </font>
    <font>
      <b/>
      <sz val="12"/>
      <color rgb="FF00B050"/>
      <name val="Soberana Sans"/>
      <family val="3"/>
    </font>
    <font>
      <b/>
      <sz val="12"/>
      <color rgb="FFFF0000"/>
      <name val="Montserrat"/>
    </font>
    <font>
      <b/>
      <sz val="12"/>
      <color rgb="FF002060"/>
      <name val="Montserrat"/>
    </font>
    <font>
      <b/>
      <sz val="16"/>
      <color rgb="FF002060"/>
      <name val="Montserrat"/>
    </font>
    <font>
      <sz val="10"/>
      <color rgb="FFFF0000"/>
      <name val="Montserrat"/>
    </font>
    <font>
      <b/>
      <sz val="10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002060"/>
      <name val="Montserrat"/>
    </font>
    <font>
      <b/>
      <sz val="12"/>
      <color rgb="FF7030A0"/>
      <name val="Soberana Sans"/>
      <family val="3"/>
    </font>
    <font>
      <b/>
      <sz val="12"/>
      <color rgb="FF7030A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4" borderId="5" xfId="0" applyFont="1" applyFill="1" applyBorder="1"/>
    <xf numFmtId="0" fontId="9" fillId="0" borderId="0" xfId="0" applyFont="1"/>
    <xf numFmtId="164" fontId="9" fillId="4" borderId="7" xfId="1" applyNumberFormat="1" applyFont="1" applyFill="1" applyBorder="1" applyAlignment="1">
      <alignment vertical="center"/>
    </xf>
    <xf numFmtId="164" fontId="9" fillId="0" borderId="8" xfId="1" applyNumberFormat="1" applyFont="1" applyBorder="1" applyAlignment="1">
      <alignment vertical="center"/>
    </xf>
    <xf numFmtId="164" fontId="6" fillId="0" borderId="0" xfId="1" applyNumberFormat="1" applyFont="1"/>
    <xf numFmtId="0" fontId="10" fillId="4" borderId="9" xfId="0" applyFont="1" applyFill="1" applyBorder="1" applyAlignment="1">
      <alignment vertical="center"/>
    </xf>
    <xf numFmtId="164" fontId="11" fillId="4" borderId="4" xfId="1" applyNumberFormat="1" applyFont="1" applyFill="1" applyBorder="1" applyAlignment="1">
      <alignment vertical="center"/>
    </xf>
    <xf numFmtId="164" fontId="12" fillId="4" borderId="10" xfId="1" applyNumberFormat="1" applyFont="1" applyFill="1" applyBorder="1" applyAlignment="1">
      <alignment vertical="center"/>
    </xf>
    <xf numFmtId="164" fontId="9" fillId="0" borderId="11" xfId="1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5" fillId="0" borderId="10" xfId="1" applyNumberFormat="1" applyFont="1" applyFill="1" applyBorder="1" applyAlignment="1">
      <alignment vertical="center"/>
    </xf>
    <xf numFmtId="49" fontId="16" fillId="0" borderId="9" xfId="1" applyNumberFormat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5" fillId="0" borderId="0" xfId="1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/>
    <xf numFmtId="165" fontId="6" fillId="0" borderId="0" xfId="0" applyNumberFormat="1" applyFont="1"/>
    <xf numFmtId="0" fontId="15" fillId="5" borderId="6" xfId="0" applyFont="1" applyFill="1" applyBorder="1"/>
    <xf numFmtId="0" fontId="15" fillId="5" borderId="7" xfId="0" applyFont="1" applyFill="1" applyBorder="1"/>
    <xf numFmtId="0" fontId="15" fillId="5" borderId="13" xfId="0" applyFont="1" applyFill="1" applyBorder="1"/>
    <xf numFmtId="164" fontId="6" fillId="0" borderId="0" xfId="0" applyNumberFormat="1" applyFont="1"/>
    <xf numFmtId="0" fontId="15" fillId="5" borderId="12" xfId="0" applyFont="1" applyFill="1" applyBorder="1"/>
    <xf numFmtId="0" fontId="15" fillId="5" borderId="4" xfId="0" applyFont="1" applyFill="1" applyBorder="1"/>
    <xf numFmtId="0" fontId="15" fillId="5" borderId="14" xfId="0" applyFont="1" applyFill="1" applyBorder="1"/>
    <xf numFmtId="0" fontId="9" fillId="0" borderId="6" xfId="0" applyFont="1" applyBorder="1" applyAlignment="1">
      <alignment vertical="center"/>
    </xf>
    <xf numFmtId="0" fontId="9" fillId="0" borderId="7" xfId="0" applyFont="1" applyBorder="1"/>
    <xf numFmtId="164" fontId="9" fillId="0" borderId="7" xfId="1" applyNumberFormat="1" applyFont="1" applyBorder="1"/>
    <xf numFmtId="166" fontId="17" fillId="0" borderId="13" xfId="2" applyNumberFormat="1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/>
    <xf numFmtId="164" fontId="9" fillId="0" borderId="0" xfId="1" applyNumberFormat="1" applyFont="1" applyBorder="1"/>
    <xf numFmtId="166" fontId="17" fillId="0" borderId="15" xfId="2" applyNumberFormat="1" applyFont="1" applyBorder="1"/>
    <xf numFmtId="0" fontId="11" fillId="0" borderId="12" xfId="0" applyFont="1" applyBorder="1" applyAlignment="1">
      <alignment vertical="center"/>
    </xf>
    <xf numFmtId="0" fontId="11" fillId="0" borderId="4" xfId="0" applyFont="1" applyBorder="1"/>
    <xf numFmtId="164" fontId="11" fillId="0" borderId="4" xfId="1" applyNumberFormat="1" applyFont="1" applyBorder="1"/>
    <xf numFmtId="0" fontId="6" fillId="0" borderId="4" xfId="0" applyFont="1" applyBorder="1"/>
    <xf numFmtId="0" fontId="18" fillId="0" borderId="14" xfId="0" applyFont="1" applyBorder="1"/>
    <xf numFmtId="0" fontId="6" fillId="4" borderId="0" xfId="0" applyFont="1" applyFill="1" applyBorder="1"/>
    <xf numFmtId="164" fontId="9" fillId="0" borderId="0" xfId="0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19" fillId="4" borderId="0" xfId="0" applyFont="1" applyFill="1" applyBorder="1"/>
    <xf numFmtId="0" fontId="9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6" fontId="6" fillId="0" borderId="13" xfId="2" applyNumberFormat="1" applyFont="1" applyBorder="1"/>
    <xf numFmtId="0" fontId="20" fillId="0" borderId="0" xfId="0" applyFont="1" applyFill="1" applyBorder="1" applyAlignment="1">
      <alignment vertical="center"/>
    </xf>
    <xf numFmtId="166" fontId="6" fillId="0" borderId="15" xfId="2" applyNumberFormat="1" applyFont="1" applyBorder="1"/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/>
    <xf numFmtId="164" fontId="9" fillId="4" borderId="0" xfId="1" applyNumberFormat="1" applyFont="1" applyFill="1" applyBorder="1"/>
    <xf numFmtId="164" fontId="11" fillId="4" borderId="0" xfId="1" applyNumberFormat="1" applyFont="1" applyFill="1" applyBorder="1"/>
    <xf numFmtId="0" fontId="18" fillId="4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21" fillId="0" borderId="0" xfId="0" applyFont="1" applyFill="1" applyBorder="1" applyAlignment="1">
      <alignment horizontal="justify" vertical="top" wrapText="1"/>
    </xf>
    <xf numFmtId="0" fontId="22" fillId="0" borderId="6" xfId="0" applyFont="1" applyBorder="1" applyAlignment="1">
      <alignment vertical="center"/>
    </xf>
    <xf numFmtId="164" fontId="23" fillId="0" borderId="8" xfId="1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6.2374227761407122E-2"/>
          <c:y val="1.918976545842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(EMBTUR)'!$A$9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69-4B82-924F-FF7BAEA1B432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69-4B82-924F-FF7BAEA1B432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69-4B82-924F-FF7BAEA1B432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69-4B82-924F-FF7BAEA1B432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69-4B82-924F-FF7BAEA1B432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69-4B82-924F-FF7BAEA1B432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569-4B82-924F-FF7BAEA1B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(EMBTUR)'!$B$9:$M$9</c:f>
              <c:numCache>
                <c:formatCode>_-* #,##0_-;\-* #,##0_-;_-* "-"??_-;_-@_-</c:formatCode>
                <c:ptCount val="12"/>
                <c:pt idx="0">
                  <c:v>61718</c:v>
                </c:pt>
                <c:pt idx="1">
                  <c:v>53751</c:v>
                </c:pt>
                <c:pt idx="2">
                  <c:v>70464</c:v>
                </c:pt>
                <c:pt idx="3">
                  <c:v>57980</c:v>
                </c:pt>
                <c:pt idx="4">
                  <c:v>45727</c:v>
                </c:pt>
                <c:pt idx="5">
                  <c:v>55690</c:v>
                </c:pt>
                <c:pt idx="6">
                  <c:v>79435</c:v>
                </c:pt>
                <c:pt idx="7">
                  <c:v>55998</c:v>
                </c:pt>
                <c:pt idx="8">
                  <c:v>28647</c:v>
                </c:pt>
                <c:pt idx="9">
                  <c:v>35455</c:v>
                </c:pt>
                <c:pt idx="10">
                  <c:v>43097</c:v>
                </c:pt>
                <c:pt idx="11">
                  <c:v>57454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69-4B82-924F-FF7BAEA1B432}"/>
            </c:ext>
          </c:extLst>
        </c:ser>
        <c:ser>
          <c:idx val="2"/>
          <c:order val="2"/>
          <c:tx>
            <c:strRef>
              <c:f>'PAX (EMBTUR)'!$A$10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569-4B82-924F-FF7BAEA1B432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69-4B82-924F-FF7BAEA1B432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569-4B82-924F-FF7BAEA1B432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569-4B82-924F-FF7BAEA1B432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569-4B82-924F-FF7BAEA1B432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569-4B82-924F-FF7BAEA1B432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569-4B82-924F-FF7BAEA1B432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569-4B82-924F-FF7BAEA1B432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569-4B82-924F-FF7BAEA1B432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569-4B82-924F-FF7BAEA1B432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569-4B82-924F-FF7BAEA1B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(EMBTUR)'!$B$10:$M$10</c:f>
              <c:numCache>
                <c:formatCode>_-* #,##0_-;\-* #,##0_-;_-* "-"??_-;_-@_-</c:formatCode>
                <c:ptCount val="12"/>
                <c:pt idx="0">
                  <c:v>55999</c:v>
                </c:pt>
                <c:pt idx="1">
                  <c:v>45757</c:v>
                </c:pt>
                <c:pt idx="2">
                  <c:v>58472</c:v>
                </c:pt>
                <c:pt idx="3">
                  <c:v>62371</c:v>
                </c:pt>
                <c:pt idx="4">
                  <c:v>43429</c:v>
                </c:pt>
                <c:pt idx="5">
                  <c:v>54702</c:v>
                </c:pt>
                <c:pt idx="6">
                  <c:v>75013</c:v>
                </c:pt>
                <c:pt idx="7">
                  <c:v>52889</c:v>
                </c:pt>
                <c:pt idx="8">
                  <c:v>26127</c:v>
                </c:pt>
                <c:pt idx="9">
                  <c:v>33909</c:v>
                </c:pt>
                <c:pt idx="10">
                  <c:v>43285</c:v>
                </c:pt>
                <c:pt idx="11">
                  <c:v>62090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569-4B82-924F-FF7BAEA1B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465168"/>
        <c:axId val="316465560"/>
      </c:barChart>
      <c:lineChart>
        <c:grouping val="standard"/>
        <c:varyColors val="0"/>
        <c:ser>
          <c:idx val="0"/>
          <c:order val="0"/>
          <c:tx>
            <c:strRef>
              <c:f>'PAX (EMBTUR)'!$A$8</c:f>
              <c:strCache>
                <c:ptCount val="1"/>
                <c:pt idx="0">
                  <c:v>Preliminar 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(EMBTUR)'!$B$8:$M$8</c:f>
              <c:numCache>
                <c:formatCode>_-* #,##0_-;\-* #,##0_-;_-* "-"??_-;_-@_-</c:formatCode>
                <c:ptCount val="12"/>
                <c:pt idx="0">
                  <c:v>62952.36</c:v>
                </c:pt>
                <c:pt idx="1">
                  <c:v>54826.020000000004</c:v>
                </c:pt>
                <c:pt idx="2">
                  <c:v>71873.279999999999</c:v>
                </c:pt>
                <c:pt idx="3">
                  <c:v>59139.6</c:v>
                </c:pt>
                <c:pt idx="4">
                  <c:v>46641.54</c:v>
                </c:pt>
                <c:pt idx="5">
                  <c:v>56803.8</c:v>
                </c:pt>
                <c:pt idx="6">
                  <c:v>81023.7</c:v>
                </c:pt>
                <c:pt idx="7">
                  <c:v>57117.96</c:v>
                </c:pt>
                <c:pt idx="8">
                  <c:v>29219.940000000002</c:v>
                </c:pt>
                <c:pt idx="9">
                  <c:v>36164.1</c:v>
                </c:pt>
                <c:pt idx="10">
                  <c:v>43958.94</c:v>
                </c:pt>
                <c:pt idx="11">
                  <c:v>58603.08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569-4B82-924F-FF7BAEA1B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465168"/>
        <c:axId val="316465560"/>
      </c:lineChart>
      <c:catAx>
        <c:axId val="31646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1646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465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16465168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7290094255541942"/>
          <c:y val="3.8379530916844352E-2"/>
          <c:w val="0.4906383854845246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11</xdr:row>
      <xdr:rowOff>111919</xdr:rowOff>
    </xdr:from>
    <xdr:to>
      <xdr:col>9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163286</xdr:colOff>
      <xdr:row>0</xdr:row>
      <xdr:rowOff>381000</xdr:rowOff>
    </xdr:from>
    <xdr:to>
      <xdr:col>6</xdr:col>
      <xdr:colOff>496661</xdr:colOff>
      <xdr:row>1</xdr:row>
      <xdr:rowOff>451804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381000"/>
          <a:ext cx="6456589" cy="6967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W6NMP8OU/BASE%20Estadis%20Ene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Hoja1"/>
      <sheetName val="Resumen Acum"/>
    </sheetNames>
    <sheetDataSet>
      <sheetData sheetId="0"/>
      <sheetData sheetId="1"/>
      <sheetData sheetId="2"/>
      <sheetData sheetId="3">
        <row r="6">
          <cell r="B6" t="str">
            <v>E</v>
          </cell>
          <cell r="C6" t="str">
            <v>F</v>
          </cell>
          <cell r="D6" t="str">
            <v>M</v>
          </cell>
          <cell r="E6" t="str">
            <v>A</v>
          </cell>
          <cell r="F6" t="str">
            <v>M</v>
          </cell>
          <cell r="G6" t="str">
            <v>J</v>
          </cell>
          <cell r="H6" t="str">
            <v>J</v>
          </cell>
          <cell r="I6" t="str">
            <v>A</v>
          </cell>
          <cell r="J6" t="str">
            <v>S</v>
          </cell>
          <cell r="K6" t="str">
            <v>O</v>
          </cell>
          <cell r="L6" t="str">
            <v>N</v>
          </cell>
          <cell r="M6" t="str">
            <v>D</v>
          </cell>
        </row>
        <row r="8">
          <cell r="A8" t="str">
            <v>Preliminar 2019</v>
          </cell>
          <cell r="B8">
            <v>62952.36</v>
          </cell>
          <cell r="C8">
            <v>54826.020000000004</v>
          </cell>
          <cell r="D8">
            <v>71873.279999999999</v>
          </cell>
          <cell r="E8">
            <v>59139.6</v>
          </cell>
          <cell r="F8">
            <v>46641.54</v>
          </cell>
          <cell r="G8">
            <v>56803.8</v>
          </cell>
          <cell r="H8">
            <v>81023.7</v>
          </cell>
          <cell r="I8">
            <v>57117.96</v>
          </cell>
          <cell r="J8">
            <v>29219.940000000002</v>
          </cell>
          <cell r="K8">
            <v>36164.1</v>
          </cell>
          <cell r="L8">
            <v>43958.94</v>
          </cell>
          <cell r="M8">
            <v>58603.08</v>
          </cell>
        </row>
        <row r="9">
          <cell r="A9" t="str">
            <v>REAL 2018</v>
          </cell>
          <cell r="B9">
            <v>61718</v>
          </cell>
          <cell r="C9">
            <v>53751</v>
          </cell>
          <cell r="D9">
            <v>70464</v>
          </cell>
          <cell r="E9">
            <v>57980</v>
          </cell>
          <cell r="F9">
            <v>45727</v>
          </cell>
          <cell r="G9">
            <v>55690</v>
          </cell>
          <cell r="H9">
            <v>79435</v>
          </cell>
          <cell r="I9">
            <v>55998</v>
          </cell>
          <cell r="J9">
            <v>28647</v>
          </cell>
          <cell r="K9">
            <v>35455</v>
          </cell>
          <cell r="L9">
            <v>43097</v>
          </cell>
          <cell r="M9">
            <v>57454</v>
          </cell>
        </row>
        <row r="10">
          <cell r="A10" t="str">
            <v>Real 2019</v>
          </cell>
          <cell r="B10">
            <v>55999</v>
          </cell>
          <cell r="C10">
            <v>45757</v>
          </cell>
          <cell r="D10">
            <v>58472</v>
          </cell>
          <cell r="E10">
            <v>62371</v>
          </cell>
          <cell r="F10">
            <v>43429</v>
          </cell>
          <cell r="G10">
            <v>54702</v>
          </cell>
          <cell r="H10">
            <v>75013</v>
          </cell>
          <cell r="I10">
            <v>52889</v>
          </cell>
          <cell r="J10">
            <v>26127</v>
          </cell>
          <cell r="K10">
            <v>33909</v>
          </cell>
          <cell r="L10">
            <v>43285</v>
          </cell>
          <cell r="M10">
            <v>62090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tabSelected="1" zoomScale="70" zoomScaleNormal="70" workbookViewId="0">
      <selection activeCell="U14" sqref="U14"/>
    </sheetView>
  </sheetViews>
  <sheetFormatPr baseColWidth="10" defaultColWidth="11.42578125" defaultRowHeight="12.75" x14ac:dyDescent="0.2"/>
  <cols>
    <col min="1" max="1" width="27.85546875" bestFit="1" customWidth="1"/>
    <col min="2" max="2" width="12.42578125" customWidth="1"/>
    <col min="3" max="3" width="13.28515625" customWidth="1"/>
    <col min="4" max="5" width="12.7109375" customWidth="1"/>
    <col min="6" max="6" width="12.85546875" customWidth="1"/>
    <col min="7" max="7" width="14" customWidth="1"/>
    <col min="8" max="8" width="12.42578125" customWidth="1"/>
    <col min="9" max="9" width="12.7109375" customWidth="1"/>
    <col min="10" max="10" width="13.28515625" customWidth="1"/>
    <col min="11" max="11" width="13" customWidth="1"/>
    <col min="12" max="12" width="13.28515625" customWidth="1"/>
    <col min="13" max="13" width="14.7109375" customWidth="1"/>
    <col min="14" max="14" width="14.28515625" customWidth="1"/>
    <col min="15" max="15" width="14.5703125" customWidth="1"/>
    <col min="16" max="16" width="12.7109375" bestFit="1" customWidth="1"/>
    <col min="17" max="17" width="10.42578125" customWidth="1"/>
  </cols>
  <sheetData>
    <row r="1" spans="1:19" ht="4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9" ht="42" customHeight="1" x14ac:dyDescent="0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9" ht="15" customHeight="1" thickBo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</row>
    <row r="4" spans="1:19" ht="15" customHeight="1" thickTop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7"/>
    </row>
    <row r="5" spans="1:19" ht="15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  <c r="S5" s="10"/>
    </row>
    <row r="6" spans="1:19" ht="26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4</v>
      </c>
      <c r="G6" s="12" t="s">
        <v>6</v>
      </c>
      <c r="H6" s="12" t="s">
        <v>6</v>
      </c>
      <c r="I6" s="12" t="s">
        <v>5</v>
      </c>
      <c r="J6" s="12" t="s">
        <v>7</v>
      </c>
      <c r="K6" s="12" t="s">
        <v>8</v>
      </c>
      <c r="L6" s="12" t="s">
        <v>9</v>
      </c>
      <c r="M6" s="12" t="s">
        <v>10</v>
      </c>
      <c r="N6" s="13" t="s">
        <v>11</v>
      </c>
      <c r="O6" s="13" t="s">
        <v>12</v>
      </c>
      <c r="P6" s="10"/>
      <c r="Q6" s="10"/>
      <c r="R6" s="10"/>
      <c r="S6" s="10"/>
    </row>
    <row r="7" spans="1:19" ht="15" customHeight="1" x14ac:dyDescent="0.3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0"/>
      <c r="Q7" s="10"/>
      <c r="R7" s="10"/>
      <c r="S7" s="10"/>
    </row>
    <row r="8" spans="1:19" ht="18" customHeight="1" x14ac:dyDescent="0.3">
      <c r="A8" s="72" t="s">
        <v>13</v>
      </c>
      <c r="B8" s="17">
        <f>B9*1.02</f>
        <v>62952.36</v>
      </c>
      <c r="C8" s="17">
        <f t="shared" ref="C8:M8" si="0">C9*1.02</f>
        <v>54826.020000000004</v>
      </c>
      <c r="D8" s="17">
        <f>D9*1.02</f>
        <v>71873.279999999999</v>
      </c>
      <c r="E8" s="17">
        <f t="shared" si="0"/>
        <v>59139.6</v>
      </c>
      <c r="F8" s="17">
        <f t="shared" si="0"/>
        <v>46641.54</v>
      </c>
      <c r="G8" s="17">
        <f t="shared" si="0"/>
        <v>56803.8</v>
      </c>
      <c r="H8" s="17">
        <f t="shared" si="0"/>
        <v>81023.7</v>
      </c>
      <c r="I8" s="17">
        <f t="shared" si="0"/>
        <v>57117.96</v>
      </c>
      <c r="J8" s="17">
        <f t="shared" si="0"/>
        <v>29219.940000000002</v>
      </c>
      <c r="K8" s="17">
        <f t="shared" si="0"/>
        <v>36164.1</v>
      </c>
      <c r="L8" s="17">
        <f t="shared" si="0"/>
        <v>43958.94</v>
      </c>
      <c r="M8" s="17">
        <f t="shared" si="0"/>
        <v>58603.08</v>
      </c>
      <c r="N8" s="73">
        <f>SUM(B8:M8)</f>
        <v>658324.31999999995</v>
      </c>
      <c r="O8" s="18">
        <f>SUM(B8:M8)</f>
        <v>658324.31999999995</v>
      </c>
      <c r="P8" s="19"/>
      <c r="Q8" s="10"/>
      <c r="R8" s="10"/>
      <c r="S8" s="10"/>
    </row>
    <row r="9" spans="1:19" ht="18" customHeight="1" x14ac:dyDescent="0.3">
      <c r="A9" s="20" t="s">
        <v>14</v>
      </c>
      <c r="B9" s="21">
        <v>61718</v>
      </c>
      <c r="C9" s="21">
        <v>53751</v>
      </c>
      <c r="D9" s="21">
        <v>70464</v>
      </c>
      <c r="E9" s="21">
        <v>57980</v>
      </c>
      <c r="F9" s="21">
        <v>45727</v>
      </c>
      <c r="G9" s="21">
        <v>55690</v>
      </c>
      <c r="H9" s="21">
        <v>79435</v>
      </c>
      <c r="I9" s="21">
        <v>55998</v>
      </c>
      <c r="J9" s="21">
        <v>28647</v>
      </c>
      <c r="K9" s="21">
        <v>35455</v>
      </c>
      <c r="L9" s="21">
        <v>43097</v>
      </c>
      <c r="M9" s="21">
        <v>57454</v>
      </c>
      <c r="N9" s="22">
        <f>SUM(B9:M9)</f>
        <v>645416</v>
      </c>
      <c r="O9" s="23">
        <f>SUM(B9:M9)</f>
        <v>645416</v>
      </c>
      <c r="P9" s="19"/>
      <c r="Q9" s="10"/>
      <c r="R9" s="10"/>
      <c r="S9" s="10"/>
    </row>
    <row r="10" spans="1:19" ht="18" customHeight="1" x14ac:dyDescent="0.45">
      <c r="A10" s="24" t="s">
        <v>15</v>
      </c>
      <c r="B10" s="21">
        <v>55999</v>
      </c>
      <c r="C10" s="21">
        <v>45757</v>
      </c>
      <c r="D10" s="21">
        <v>58472</v>
      </c>
      <c r="E10" s="21">
        <v>62371</v>
      </c>
      <c r="F10" s="21">
        <v>43429</v>
      </c>
      <c r="G10" s="21">
        <v>54702</v>
      </c>
      <c r="H10" s="21">
        <v>75013</v>
      </c>
      <c r="I10" s="21">
        <v>52889</v>
      </c>
      <c r="J10" s="21">
        <v>26127</v>
      </c>
      <c r="K10" s="21">
        <v>33909</v>
      </c>
      <c r="L10" s="21">
        <v>43285</v>
      </c>
      <c r="M10" s="21">
        <v>62090</v>
      </c>
      <c r="N10" s="25">
        <f>SUM(B10:M10)</f>
        <v>614043</v>
      </c>
      <c r="O10" s="26">
        <f>SUM(B10:M10)</f>
        <v>614043</v>
      </c>
      <c r="P10" s="27"/>
      <c r="Q10" s="10"/>
      <c r="R10" s="10"/>
      <c r="S10" s="10"/>
    </row>
    <row r="11" spans="1:19" ht="18" customHeight="1" x14ac:dyDescent="0.3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0"/>
      <c r="P11" s="31"/>
      <c r="Q11" s="32"/>
      <c r="R11" s="32"/>
      <c r="S11" s="10"/>
    </row>
    <row r="12" spans="1:19" ht="15" customHeight="1" x14ac:dyDescent="0.3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0"/>
      <c r="O12" s="10"/>
      <c r="P12" s="10"/>
      <c r="Q12" s="10"/>
      <c r="R12" s="10"/>
      <c r="S12" s="10"/>
    </row>
    <row r="13" spans="1:19" ht="18.75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35" t="s">
        <v>16</v>
      </c>
      <c r="L13" s="36"/>
      <c r="M13" s="36"/>
      <c r="N13" s="36"/>
      <c r="O13" s="37" t="s">
        <v>17</v>
      </c>
      <c r="P13" s="38"/>
      <c r="Q13" s="10"/>
      <c r="R13" s="10"/>
      <c r="S13" s="10"/>
    </row>
    <row r="14" spans="1:19" ht="18.75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39" t="s">
        <v>18</v>
      </c>
      <c r="L14" s="40"/>
      <c r="M14" s="40"/>
      <c r="N14" s="40"/>
      <c r="O14" s="41" t="s">
        <v>19</v>
      </c>
      <c r="P14" s="10"/>
      <c r="Q14" s="10"/>
      <c r="R14" s="10"/>
      <c r="S14" s="10"/>
    </row>
    <row r="15" spans="1:19" ht="18.75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42" t="str">
        <f>+A8</f>
        <v>Preliminar 2019</v>
      </c>
      <c r="L15" s="43"/>
      <c r="M15" s="44">
        <f>N8</f>
        <v>658324.31999999995</v>
      </c>
      <c r="N15" s="10"/>
      <c r="O15" s="45">
        <f>(M17-M15)/M15</f>
        <v>-6.7263685473445606E-2</v>
      </c>
      <c r="P15" s="10"/>
      <c r="Q15" s="10"/>
      <c r="R15" s="10"/>
      <c r="S15" s="10"/>
    </row>
    <row r="16" spans="1:19" ht="18.75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46" t="str">
        <f>+A9</f>
        <v>REAL 2018</v>
      </c>
      <c r="L16" s="47"/>
      <c r="M16" s="48">
        <f>N9</f>
        <v>645416</v>
      </c>
      <c r="N16" s="10"/>
      <c r="O16" s="49">
        <f>(M17-M16)/M16</f>
        <v>-4.8608959182914586E-2</v>
      </c>
      <c r="P16" s="10"/>
      <c r="Q16" s="10"/>
      <c r="R16" s="10"/>
      <c r="S16" s="10"/>
    </row>
    <row r="17" spans="1:19" ht="18.75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50" t="str">
        <f>+A10</f>
        <v>Real 2019</v>
      </c>
      <c r="L17" s="51"/>
      <c r="M17" s="52">
        <f>N10</f>
        <v>614043</v>
      </c>
      <c r="N17" s="53"/>
      <c r="O17" s="54"/>
      <c r="P17" s="10"/>
      <c r="Q17" s="10"/>
      <c r="R17" s="10"/>
      <c r="S17" s="10"/>
    </row>
    <row r="18" spans="1:19" ht="18.75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55"/>
      <c r="L18" s="55"/>
      <c r="M18" s="55"/>
      <c r="N18" s="55"/>
      <c r="O18" s="55"/>
      <c r="P18" s="56"/>
      <c r="Q18" s="57"/>
      <c r="R18" s="10"/>
      <c r="S18" s="10"/>
    </row>
    <row r="19" spans="1:19" ht="18.75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58"/>
      <c r="K19" s="35" t="s">
        <v>16</v>
      </c>
      <c r="L19" s="36"/>
      <c r="M19" s="36"/>
      <c r="N19" s="36"/>
      <c r="O19" s="37" t="s">
        <v>17</v>
      </c>
      <c r="P19" s="59"/>
      <c r="Q19" s="57"/>
      <c r="R19" s="10"/>
      <c r="S19" s="10"/>
    </row>
    <row r="20" spans="1:19" ht="18.75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58"/>
      <c r="K20" s="39" t="s">
        <v>20</v>
      </c>
      <c r="L20" s="40"/>
      <c r="M20" s="40"/>
      <c r="N20" s="40"/>
      <c r="O20" s="41" t="s">
        <v>19</v>
      </c>
      <c r="P20" s="60"/>
      <c r="Q20" s="57"/>
      <c r="R20" s="10"/>
      <c r="S20" s="10"/>
    </row>
    <row r="21" spans="1:19" ht="18.75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58"/>
      <c r="K21" s="42" t="str">
        <f>+K15</f>
        <v>Preliminar 2019</v>
      </c>
      <c r="L21" s="43"/>
      <c r="M21" s="44">
        <f>+O8</f>
        <v>658324.31999999995</v>
      </c>
      <c r="N21" s="10"/>
      <c r="O21" s="61">
        <f>(M23-M21)/M21</f>
        <v>-6.7263685473445606E-2</v>
      </c>
      <c r="P21" s="62"/>
      <c r="Q21" s="57"/>
      <c r="R21" s="10"/>
      <c r="S21" s="10"/>
    </row>
    <row r="22" spans="1:19" ht="18.75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58"/>
      <c r="K22" s="46" t="str">
        <f>+K16</f>
        <v>REAL 2018</v>
      </c>
      <c r="L22" s="47"/>
      <c r="M22" s="48">
        <f>+O9</f>
        <v>645416</v>
      </c>
      <c r="N22" s="10"/>
      <c r="O22" s="63">
        <f>(M23-M22)/M22</f>
        <v>-4.8608959182914586E-2</v>
      </c>
      <c r="P22" s="62"/>
      <c r="Q22" s="57"/>
      <c r="R22" s="10"/>
      <c r="S22" s="10"/>
    </row>
    <row r="23" spans="1:19" ht="18.75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58"/>
      <c r="K23" s="50" t="str">
        <f>+K17</f>
        <v>Real 2019</v>
      </c>
      <c r="L23" s="51"/>
      <c r="M23" s="52">
        <f>+O10</f>
        <v>614043</v>
      </c>
      <c r="N23" s="53"/>
      <c r="O23" s="54"/>
      <c r="P23" s="62"/>
      <c r="Q23" s="57"/>
      <c r="R23" s="10"/>
      <c r="S23" s="10"/>
    </row>
    <row r="24" spans="1:19" ht="18.75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58"/>
      <c r="K24" s="64"/>
      <c r="L24" s="65"/>
      <c r="M24" s="66"/>
      <c r="N24" s="67"/>
      <c r="O24" s="68"/>
      <c r="P24" s="62"/>
      <c r="Q24" s="57"/>
      <c r="R24" s="10"/>
      <c r="S24" s="10"/>
    </row>
    <row r="25" spans="1:19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58"/>
      <c r="K25" s="69"/>
      <c r="L25" s="69"/>
      <c r="M25" s="69"/>
      <c r="N25" s="70"/>
      <c r="O25" s="69"/>
      <c r="P25" s="62"/>
      <c r="Q25" s="57"/>
      <c r="R25" s="10"/>
      <c r="S25" s="10"/>
    </row>
    <row r="26" spans="1:19" ht="18.75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71"/>
      <c r="L26" s="71"/>
      <c r="M26" s="71"/>
      <c r="N26" s="71"/>
      <c r="O26" s="71"/>
      <c r="P26" s="59"/>
      <c r="Q26" s="57"/>
      <c r="R26" s="10"/>
      <c r="S26" s="10"/>
    </row>
    <row r="27" spans="1:19" ht="15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71"/>
      <c r="L27" s="71"/>
      <c r="M27" s="71"/>
      <c r="N27" s="71"/>
      <c r="O27" s="71"/>
      <c r="P27" s="69"/>
      <c r="Q27" s="10"/>
      <c r="R27" s="10"/>
      <c r="S27" s="10"/>
    </row>
    <row r="28" spans="1:19" ht="1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71"/>
      <c r="L28" s="71"/>
      <c r="M28" s="71"/>
      <c r="N28" s="71"/>
      <c r="O28" s="71"/>
      <c r="P28" s="69"/>
      <c r="Q28" s="10"/>
      <c r="R28" s="10"/>
      <c r="S28" s="10"/>
    </row>
    <row r="29" spans="1:19" ht="15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71"/>
      <c r="L29" s="71"/>
      <c r="M29" s="71"/>
      <c r="N29" s="71"/>
      <c r="O29" s="71"/>
      <c r="P29" s="69"/>
      <c r="Q29" s="10"/>
      <c r="R29" s="10"/>
      <c r="S29" s="10"/>
    </row>
    <row r="30" spans="1:19" ht="15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71"/>
      <c r="L30" s="71"/>
      <c r="M30" s="71"/>
      <c r="N30" s="71"/>
      <c r="O30" s="71"/>
      <c r="P30" s="69"/>
      <c r="Q30" s="10"/>
      <c r="R30" s="10"/>
      <c r="S30" s="10"/>
    </row>
    <row r="31" spans="1:19" ht="15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71"/>
      <c r="L31" s="71"/>
      <c r="M31" s="71"/>
      <c r="N31" s="71"/>
      <c r="O31" s="71"/>
      <c r="P31" s="69"/>
      <c r="Q31" s="10"/>
      <c r="R31" s="10"/>
      <c r="S31" s="10"/>
    </row>
    <row r="32" spans="1:19" ht="15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71"/>
      <c r="L32" s="71"/>
      <c r="M32" s="71"/>
      <c r="N32" s="71"/>
      <c r="O32" s="71"/>
      <c r="P32" s="69"/>
      <c r="Q32" s="10"/>
      <c r="R32" s="10"/>
      <c r="S32" s="10"/>
    </row>
    <row r="33" spans="1:19" ht="15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71"/>
      <c r="L33" s="71"/>
      <c r="M33" s="71"/>
      <c r="N33" s="71"/>
      <c r="O33" s="71"/>
      <c r="P33" s="69"/>
      <c r="Q33" s="10"/>
      <c r="R33" s="10"/>
      <c r="S33" s="10"/>
    </row>
    <row r="34" spans="1:19" ht="15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71"/>
      <c r="L34" s="71"/>
      <c r="M34" s="71"/>
      <c r="N34" s="71"/>
      <c r="O34" s="71"/>
      <c r="P34" s="69"/>
      <c r="Q34" s="10"/>
      <c r="R34" s="10"/>
      <c r="S34" s="10"/>
    </row>
    <row r="35" spans="1:19" ht="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71"/>
      <c r="L35" s="71"/>
      <c r="M35" s="71"/>
      <c r="N35" s="71"/>
      <c r="O35" s="71"/>
      <c r="P35" s="69"/>
      <c r="Q35" s="10"/>
      <c r="R35" s="10"/>
      <c r="S35" s="10"/>
    </row>
    <row r="36" spans="1:19" ht="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71"/>
      <c r="L36" s="71"/>
      <c r="M36" s="71"/>
      <c r="N36" s="71"/>
      <c r="O36" s="71"/>
      <c r="P36" s="69"/>
      <c r="Q36" s="10"/>
      <c r="R36" s="10"/>
      <c r="S36" s="10"/>
    </row>
    <row r="37" spans="1:19" ht="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71"/>
      <c r="L37" s="71"/>
      <c r="M37" s="71"/>
      <c r="N37" s="71"/>
      <c r="O37" s="71"/>
      <c r="P37" s="69"/>
      <c r="Q37" s="10"/>
      <c r="R37" s="10"/>
      <c r="S37" s="10"/>
    </row>
    <row r="38" spans="1:19" ht="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71"/>
      <c r="L38" s="71"/>
      <c r="M38" s="71"/>
      <c r="N38" s="71"/>
      <c r="O38" s="71"/>
      <c r="P38" s="69"/>
      <c r="Q38" s="10"/>
      <c r="R38" s="10"/>
      <c r="S38" s="10"/>
    </row>
    <row r="39" spans="1:19" ht="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8.75" x14ac:dyDescent="0.35">
      <c r="A41" s="10"/>
      <c r="B41" s="10"/>
      <c r="C41" s="10"/>
      <c r="D41" s="10"/>
      <c r="E41" s="10"/>
      <c r="F41" s="10"/>
      <c r="G41" s="16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</sheetData>
  <mergeCells count="2">
    <mergeCell ref="A2:O2"/>
    <mergeCell ref="K26:O38"/>
  </mergeCells>
  <printOptions horizontalCentered="1"/>
  <pageMargins left="0.74803149606299213" right="0.74803149606299213" top="0.51181102362204722" bottom="0.98425196850393704" header="0" footer="0"/>
  <pageSetup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2020-01-06T15:18:04Z</dcterms:created>
  <dcterms:modified xsi:type="dcterms:W3CDTF">2020-01-06T15:19:10Z</dcterms:modified>
</cp:coreProperties>
</file>