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PAGINA WEB\2015\ESTADISTICAS CRUCEROS - ACUMULADO\"/>
    </mc:Choice>
  </mc:AlternateContent>
  <bookViews>
    <workbookView xWindow="0" yWindow="0" windowWidth="19200" windowHeight="8235"/>
  </bookViews>
  <sheets>
    <sheet name="PAX (EMBTUR)" sheetId="7" r:id="rId1"/>
  </sheets>
  <definedNames>
    <definedName name="_xlnm.Print_Area" localSheetId="0">'PAX (EMBTUR)'!$A$1:$O$55</definedName>
  </definedNames>
  <calcPr calcId="152511"/>
</workbook>
</file>

<file path=xl/calcChain.xml><?xml version="1.0" encoding="utf-8"?>
<calcChain xmlns="http://schemas.openxmlformats.org/spreadsheetml/2006/main">
  <c r="N57" i="7" l="1"/>
  <c r="N55" i="7"/>
  <c r="N53" i="7"/>
  <c r="N51" i="7"/>
  <c r="N49" i="7"/>
  <c r="N47" i="7"/>
  <c r="O16" i="7"/>
  <c r="O15" i="7"/>
  <c r="M17" i="7"/>
  <c r="M16" i="7"/>
  <c r="M15" i="7"/>
  <c r="N10" i="7"/>
  <c r="N9" i="7"/>
  <c r="N8" i="7"/>
  <c r="O57" i="7" l="1"/>
  <c r="O55" i="7"/>
  <c r="O53" i="7"/>
  <c r="O51" i="7"/>
  <c r="O49" i="7"/>
  <c r="O47" i="7"/>
  <c r="C8" i="7" l="1"/>
  <c r="M8" i="7" l="1"/>
  <c r="L8" i="7"/>
  <c r="K8" i="7"/>
  <c r="J8" i="7"/>
  <c r="I8" i="7"/>
  <c r="H8" i="7"/>
  <c r="G8" i="7"/>
  <c r="F8" i="7"/>
  <c r="E8" i="7"/>
  <c r="D8" i="7"/>
  <c r="B8" i="7"/>
  <c r="O10" i="7" l="1"/>
  <c r="M23" i="7" s="1"/>
  <c r="O9" i="7"/>
  <c r="M22" i="7" s="1"/>
  <c r="O8" i="7" l="1"/>
  <c r="M21" i="7" s="1"/>
  <c r="O22" i="7"/>
  <c r="O21" i="7"/>
  <c r="E54" i="7" l="1"/>
</calcChain>
</file>

<file path=xl/sharedStrings.xml><?xml version="1.0" encoding="utf-8"?>
<sst xmlns="http://schemas.openxmlformats.org/spreadsheetml/2006/main" count="51" uniqueCount="37">
  <si>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</si>
  <si>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</si>
  <si>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</si>
  <si>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</si>
  <si>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</si>
  <si>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</si>
  <si>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</si>
  <si>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</si>
  <si>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</si>
  <si>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</si>
  <si>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%</t>
  </si>
  <si>
    <t>Var.</t>
  </si>
  <si>
    <t>PASAJEROS (VISITANTES) DE EMBARCACIONES TURISTICAS</t>
  </si>
  <si>
    <t>VISITANTES</t>
  </si>
  <si>
    <t>Análisis  Acumulado</t>
  </si>
  <si>
    <t>MUELLE LOS PEINES (VISITANTES)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</si>
  <si>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</si>
  <si>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</si>
  <si>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</si>
  <si>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</si>
  <si>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</si>
  <si>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</si>
  <si>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</si>
  <si>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</si>
  <si>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</si>
  <si>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</si>
  <si>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</si>
  <si>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</si>
  <si>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</si>
  <si>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</si>
  <si>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>2010*</t>
  </si>
  <si>
    <t>* Obra de sustitución de muelles fijos por muelles flotantes de agosto-diciembre de 2010.</t>
  </si>
  <si>
    <t>REAL 2014</t>
  </si>
  <si>
    <t>POA 2015</t>
  </si>
  <si>
    <t>REAL 2015</t>
  </si>
  <si>
    <t>Ene-Dic</t>
  </si>
  <si>
    <t>al mes de 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</si>
</sst>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2"/>
      <name val="Tahoma"/>
      <family val="2"/>
    </font>
    <font>
      <b/>
      <sz val="18"/>
      <name val="Arial"/>
      <family val="2"/>
    </font>
    <font>
      <sz val="12"/>
      <color theme="0"/>
      <name val="Tahoma"/>
      <family val="2"/>
    </font>
    <font>
      <sz val="10"/>
      <name val="Soberana Sans"/>
      <family val="3"/>
    </font>
    <font>
      <b/>
      <i/>
      <sz val="18"/>
      <name val="Soberana Sans"/>
      <family val="3"/>
    </font>
    <font>
      <sz val="12"/>
      <name val="Soberana Sans"/>
      <family val="3"/>
    </font>
    <font>
      <b/>
      <sz val="12"/>
      <name val="Soberana Sans"/>
      <family val="3"/>
    </font>
    <font>
      <b/>
      <sz val="10"/>
      <name val="Soberana Sans"/>
      <family val="3"/>
    </font>
    <font>
      <sz val="10"/>
      <color theme="0"/>
      <name val="Soberana Sans"/>
      <family val="3"/>
    </font>
    <font>
      <b/>
      <sz val="12"/>
      <color rgb="FF002060"/>
      <name val="Soberana Sans"/>
      <family val="3"/>
    </font>
    <font>
      <sz val="11"/>
      <color rgb="FF002060"/>
      <name val="Soberana Sans"/>
      <family val="3"/>
    </font>
    <font>
      <b/>
      <sz val="10"/>
      <color indexed="9"/>
      <name val="Soberana Sans"/>
      <family val="3"/>
    </font>
    <font>
      <i/>
      <sz val="8"/>
      <color rgb="FF0070C0"/>
      <name val="Soberana Sans"/>
      <family val="3"/>
    </font>
    <font>
      <sz val="10"/>
      <color indexed="9"/>
      <name val="Soberana Sans"/>
      <family val="3"/>
    </font>
    <font>
      <sz val="14"/>
      <color indexed="9"/>
      <name val="Soberana Sans"/>
      <family val="3"/>
    </font>
    <font>
      <sz val="12"/>
      <color indexed="9"/>
      <name val="Soberana Sans"/>
      <family val="3"/>
    </font>
    <font>
      <sz val="10"/>
      <color theme="4"/>
      <name val="Soberana Sans"/>
      <family val="3"/>
    </font>
    <font>
      <b/>
      <sz val="16"/>
      <color rgb="FF002060"/>
      <name val="Soberana Sans"/>
      <family val="3"/>
    </font>
    <font>
      <b/>
      <sz val="10"/>
      <color theme="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lightHorizontal">
        <fgColor theme="0" tint="-0.14996795556505021"/>
        <bgColor auto="1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46"/>
      </left>
      <right style="thin">
        <color indexed="46"/>
      </right>
      <top/>
      <bottom/>
      <diagonal/>
    </border>
    <border>
      <left style="thin">
        <color indexed="46"/>
      </left>
      <right style="medium">
        <color indexed="46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165" fontId="0" fillId="0" borderId="0" xfId="0" applyNumberFormat="1"/>
    <xf numFmtId="43" fontId="0" fillId="0" borderId="0" xfId="0" applyNumberFormat="1"/>
    <xf numFmtId="165" fontId="0" fillId="0" borderId="0" xfId="1" applyNumberFormat="1" applyFont="1"/>
    <xf numFmtId="165" fontId="6" fillId="0" borderId="0" xfId="0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9" fontId="0" fillId="0" borderId="0" xfId="2" applyFont="1"/>
    <xf numFmtId="0" fontId="7" fillId="0" borderId="0" xfId="0" applyFont="1" applyBorder="1" applyAlignment="1"/>
    <xf numFmtId="0" fontId="9" fillId="0" borderId="0" xfId="0" applyFont="1"/>
    <xf numFmtId="0" fontId="9" fillId="0" borderId="0" xfId="0" applyFont="1" applyBorder="1"/>
    <xf numFmtId="0" fontId="9" fillId="0" borderId="15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3" borderId="13" xfId="0" applyFont="1" applyFill="1" applyBorder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9" fillId="0" borderId="0" xfId="0" applyNumberFormat="1" applyFont="1"/>
    <xf numFmtId="0" fontId="11" fillId="0" borderId="9" xfId="0" applyFont="1" applyBorder="1"/>
    <xf numFmtId="0" fontId="11" fillId="0" borderId="0" xfId="0" applyFont="1" applyBorder="1"/>
    <xf numFmtId="0" fontId="12" fillId="0" borderId="5" xfId="0" applyFont="1" applyBorder="1"/>
    <xf numFmtId="0" fontId="13" fillId="0" borderId="7" xfId="0" applyFont="1" applyBorder="1"/>
    <xf numFmtId="0" fontId="9" fillId="3" borderId="0" xfId="0" applyFont="1" applyFill="1" applyBorder="1"/>
    <xf numFmtId="0" fontId="12" fillId="0" borderId="15" xfId="0" applyFont="1" applyBorder="1"/>
    <xf numFmtId="165" fontId="11" fillId="0" borderId="0" xfId="1" applyNumberFormat="1" applyFont="1" applyBorder="1" applyAlignment="1">
      <alignment vertical="center"/>
    </xf>
    <xf numFmtId="165" fontId="11" fillId="0" borderId="8" xfId="1" applyNumberFormat="1" applyFont="1" applyBorder="1" applyAlignment="1">
      <alignment vertical="center"/>
    </xf>
    <xf numFmtId="165" fontId="11" fillId="0" borderId="14" xfId="1" applyNumberFormat="1" applyFont="1" applyBorder="1" applyAlignment="1">
      <alignment vertical="center"/>
    </xf>
    <xf numFmtId="165" fontId="12" fillId="3" borderId="5" xfId="1" applyNumberFormat="1" applyFont="1" applyFill="1" applyBorder="1" applyAlignment="1">
      <alignment vertical="center"/>
    </xf>
    <xf numFmtId="0" fontId="9" fillId="0" borderId="0" xfId="0" applyFont="1" applyBorder="1" applyAlignment="1"/>
    <xf numFmtId="165" fontId="11" fillId="0" borderId="9" xfId="1" applyNumberFormat="1" applyFont="1" applyBorder="1"/>
    <xf numFmtId="165" fontId="11" fillId="0" borderId="0" xfId="1" applyNumberFormat="1" applyFont="1" applyBorder="1"/>
    <xf numFmtId="0" fontId="11" fillId="0" borderId="0" xfId="0" applyFont="1" applyBorder="1" applyAlignment="1">
      <alignment vertical="center"/>
    </xf>
    <xf numFmtId="165" fontId="12" fillId="0" borderId="5" xfId="1" applyNumberFormat="1" applyFont="1" applyBorder="1"/>
    <xf numFmtId="0" fontId="15" fillId="7" borderId="12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165" fontId="15" fillId="0" borderId="11" xfId="1" applyNumberFormat="1" applyFont="1" applyFill="1" applyBorder="1" applyAlignment="1">
      <alignment vertical="center"/>
    </xf>
    <xf numFmtId="0" fontId="15" fillId="7" borderId="2" xfId="0" applyFont="1" applyFill="1" applyBorder="1"/>
    <xf numFmtId="0" fontId="15" fillId="7" borderId="9" xfId="0" applyFont="1" applyFill="1" applyBorder="1"/>
    <xf numFmtId="0" fontId="15" fillId="7" borderId="6" xfId="0" applyFont="1" applyFill="1" applyBorder="1"/>
    <xf numFmtId="0" fontId="15" fillId="7" borderId="4" xfId="0" applyFont="1" applyFill="1" applyBorder="1"/>
    <xf numFmtId="0" fontId="15" fillId="7" borderId="5" xfId="0" applyFont="1" applyFill="1" applyBorder="1"/>
    <xf numFmtId="0" fontId="15" fillId="7" borderId="7" xfId="0" applyFont="1" applyFill="1" applyBorder="1"/>
    <xf numFmtId="0" fontId="14" fillId="3" borderId="0" xfId="0" applyFont="1" applyFill="1" applyBorder="1"/>
    <xf numFmtId="0" fontId="13" fillId="0" borderId="0" xfId="0" applyFont="1"/>
    <xf numFmtId="0" fontId="17" fillId="6" borderId="0" xfId="7" applyFont="1" applyFill="1" applyBorder="1" applyAlignment="1">
      <alignment horizontal="center" vertical="center"/>
    </xf>
    <xf numFmtId="0" fontId="13" fillId="4" borderId="1" xfId="7" applyFont="1" applyFill="1" applyBorder="1" applyAlignment="1">
      <alignment horizontal="center" vertical="center"/>
    </xf>
    <xf numFmtId="167" fontId="9" fillId="0" borderId="1" xfId="6" applyNumberFormat="1" applyFont="1" applyBorder="1" applyAlignment="1">
      <alignment horizontal="center" vertical="center"/>
    </xf>
    <xf numFmtId="167" fontId="9" fillId="3" borderId="1" xfId="6" applyNumberFormat="1" applyFont="1" applyFill="1" applyBorder="1" applyAlignment="1">
      <alignment horizontal="center" vertical="center"/>
    </xf>
    <xf numFmtId="167" fontId="13" fillId="0" borderId="1" xfId="0" applyNumberFormat="1" applyFont="1" applyBorder="1"/>
    <xf numFmtId="167" fontId="13" fillId="0" borderId="1" xfId="0" applyNumberFormat="1" applyFont="1" applyBorder="1" applyAlignment="1">
      <alignment horizontal="center"/>
    </xf>
    <xf numFmtId="0" fontId="18" fillId="0" borderId="0" xfId="0" applyFont="1"/>
    <xf numFmtId="167" fontId="9" fillId="0" borderId="16" xfId="6" applyNumberFormat="1" applyFont="1" applyBorder="1" applyAlignment="1">
      <alignment horizontal="center" vertical="center"/>
    </xf>
    <xf numFmtId="167" fontId="9" fillId="0" borderId="17" xfId="6" applyNumberFormat="1" applyFont="1" applyBorder="1" applyAlignment="1">
      <alignment horizontal="center" vertical="center"/>
    </xf>
    <xf numFmtId="167" fontId="9" fillId="3" borderId="17" xfId="6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3" fillId="5" borderId="1" xfId="7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1" fontId="20" fillId="0" borderId="0" xfId="0" applyNumberFormat="1" applyFont="1"/>
    <xf numFmtId="0" fontId="21" fillId="0" borderId="0" xfId="0" applyFont="1"/>
    <xf numFmtId="9" fontId="22" fillId="0" borderId="0" xfId="2" applyFont="1"/>
    <xf numFmtId="0" fontId="6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/>
    <xf numFmtId="165" fontId="12" fillId="0" borderId="0" xfId="1" applyNumberFormat="1" applyFont="1" applyBorder="1" applyAlignment="1">
      <alignment vertical="center"/>
    </xf>
    <xf numFmtId="49" fontId="23" fillId="0" borderId="3" xfId="1" applyNumberFormat="1" applyFont="1" applyFill="1" applyBorder="1" applyAlignment="1">
      <alignment horizontal="right"/>
    </xf>
    <xf numFmtId="165" fontId="15" fillId="0" borderId="0" xfId="1" applyNumberFormat="1" applyFont="1" applyFill="1" applyBorder="1"/>
    <xf numFmtId="0" fontId="0" fillId="0" borderId="5" xfId="0" applyBorder="1"/>
    <xf numFmtId="0" fontId="3" fillId="0" borderId="0" xfId="0" applyFont="1"/>
    <xf numFmtId="165" fontId="11" fillId="3" borderId="0" xfId="1" applyNumberFormat="1" applyFont="1" applyFill="1" applyBorder="1"/>
    <xf numFmtId="0" fontId="12" fillId="3" borderId="0" xfId="0" applyFont="1" applyFill="1" applyBorder="1"/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/>
    <xf numFmtId="165" fontId="12" fillId="3" borderId="0" xfId="1" applyNumberFormat="1" applyFont="1" applyFill="1" applyBorder="1"/>
    <xf numFmtId="0" fontId="9" fillId="0" borderId="0" xfId="0" applyFont="1" applyFill="1" applyBorder="1"/>
    <xf numFmtId="165" fontId="11" fillId="3" borderId="8" xfId="1" applyNumberFormat="1" applyFont="1" applyFill="1" applyBorder="1" applyAlignment="1">
      <alignment vertical="center"/>
    </xf>
    <xf numFmtId="165" fontId="11" fillId="3" borderId="14" xfId="1" applyNumberFormat="1" applyFont="1" applyFill="1" applyBorder="1" applyAlignment="1">
      <alignment vertical="center"/>
    </xf>
    <xf numFmtId="165" fontId="12" fillId="3" borderId="11" xfId="1" applyNumberFormat="1" applyFont="1" applyFill="1" applyBorder="1" applyAlignment="1">
      <alignment vertical="center"/>
    </xf>
    <xf numFmtId="165" fontId="11" fillId="3" borderId="9" xfId="1" applyNumberFormat="1" applyFont="1" applyFill="1" applyBorder="1" applyAlignment="1">
      <alignment vertical="center"/>
    </xf>
    <xf numFmtId="165" fontId="12" fillId="3" borderId="18" xfId="1" applyNumberFormat="1" applyFont="1" applyFill="1" applyBorder="1" applyAlignment="1">
      <alignment vertical="center"/>
    </xf>
    <xf numFmtId="165" fontId="9" fillId="0" borderId="0" xfId="0" applyNumberFormat="1" applyFont="1" applyFill="1" applyBorder="1"/>
    <xf numFmtId="168" fontId="9" fillId="0" borderId="10" xfId="2" applyNumberFormat="1" applyFont="1" applyBorder="1"/>
    <xf numFmtId="168" fontId="0" fillId="0" borderId="0" xfId="2" applyNumberFormat="1" applyFont="1"/>
    <xf numFmtId="168" fontId="9" fillId="0" borderId="6" xfId="2" applyNumberFormat="1" applyFont="1" applyBorder="1"/>
    <xf numFmtId="0" fontId="24" fillId="8" borderId="1" xfId="0" applyFont="1" applyFill="1" applyBorder="1" applyAlignment="1">
      <alignment horizontal="center" vertical="center" wrapText="1"/>
    </xf>
    <xf numFmtId="168" fontId="13" fillId="0" borderId="7" xfId="0" applyNumberFormat="1" applyFont="1" applyBorder="1"/>
    <xf numFmtId="0" fontId="10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justify" vertical="top" wrapText="1"/>
    </xf>
  </cellXfs>
  <cellStyles count="10">
    <cellStyle name="Millares" xfId="1" builtinId="3"/>
    <cellStyle name="Millares 2" xfId="4"/>
    <cellStyle name="Millares_SERIES HISTORICAS PASAJEROS " xfId="6"/>
    <cellStyle name="Moneda 2" xfId="5"/>
    <cellStyle name="Normal" xfId="0" builtinId="0"/>
    <cellStyle name="Normal 2" xfId="3"/>
    <cellStyle name="Normal 3" xfId="8"/>
    <cellStyle name="Normal_004_pasajero06" xfId="7"/>
    <cellStyle name="Porcentaje" xfId="2" builtinId="5"/>
    <cellStyle name="Porcentual 2" xfId="9"/>
  </cellStyles>
  <dxfs count="0"/>
  <tableStyles count="0" defaultTableStyle="TableStyleMedium9" defaultPivotStyle="PivotStyleLight16"/>
  <colors>
    <mruColors>
      <color rgb="FF66FFFF"/>
      <color rgb="FFCCFFCC"/>
      <color rgb="FFCCFFFF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Soberana Sans" pitchFamily="50" charset="0"/>
                <a:ea typeface="Calibri"/>
                <a:cs typeface="Calibri"/>
              </a:defRPr>
            </a:pPr>
            <a:r>
              <a:rPr lang="es-ES">
                <a:latin typeface="Soberana Sans" pitchFamily="50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6.2374227761407122E-2"/>
          <c:y val="1.918976545842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(EMBTUR)'!$A$9</c:f>
              <c:strCache>
                <c:ptCount val="1"/>
                <c:pt idx="0">
                  <c:v>REAL 2014</c:v>
                </c:pt>
              </c:strCache>
            </c:strRef>
          </c:tx>
          <c:spPr>
            <a:gradFill>
              <a:gsLst>
                <a:gs pos="0">
                  <a:srgbClr val="92D05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8275854399056906E-3"/>
                  <c:y val="-1.4266606554700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(EMBTUR)'!$B$9:$M$9</c:f>
              <c:numCache>
                <c:formatCode>_-* #,##0_-;\-* #,##0_-;_-* "-"??_-;_-@_-</c:formatCode>
                <c:ptCount val="12"/>
                <c:pt idx="0">
                  <c:v>53289</c:v>
                </c:pt>
                <c:pt idx="1">
                  <c:v>46577</c:v>
                </c:pt>
                <c:pt idx="2">
                  <c:v>50624</c:v>
                </c:pt>
                <c:pt idx="3">
                  <c:v>55459</c:v>
                </c:pt>
                <c:pt idx="4">
                  <c:v>37508</c:v>
                </c:pt>
                <c:pt idx="5">
                  <c:v>36458</c:v>
                </c:pt>
                <c:pt idx="6">
                  <c:v>64190</c:v>
                </c:pt>
                <c:pt idx="7">
                  <c:v>45660</c:v>
                </c:pt>
                <c:pt idx="8">
                  <c:v>19208</c:v>
                </c:pt>
                <c:pt idx="9">
                  <c:v>27455</c:v>
                </c:pt>
                <c:pt idx="10">
                  <c:v>34343</c:v>
                </c:pt>
                <c:pt idx="11">
                  <c:v>51667</c:v>
                </c:pt>
              </c:numCache>
            </c:numRef>
          </c:val>
        </c:ser>
        <c:ser>
          <c:idx val="2"/>
          <c:order val="2"/>
          <c:tx>
            <c:strRef>
              <c:f>'PAX (EMBTUR)'!$A$10</c:f>
              <c:strCache>
                <c:ptCount val="1"/>
                <c:pt idx="0">
                  <c:v>REAL 2015</c:v>
                </c:pt>
              </c:strCache>
            </c:strRef>
          </c:tx>
          <c:spPr>
            <a:gradFill>
              <a:gsLst>
                <a:gs pos="0">
                  <a:srgbClr val="0070C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0896549039669919E-2"/>
                  <c:y val="1.9022142072934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82756319717072E-2"/>
                  <c:y val="4.7555355182335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82756319717072E-2"/>
                  <c:y val="2.3777677591167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(EMBTUR)'!$B$10:$M$10</c:f>
              <c:numCache>
                <c:formatCode>_-* #,##0_-;\-* #,##0_-;_-* "-"??_-;_-@_-</c:formatCode>
                <c:ptCount val="12"/>
                <c:pt idx="0">
                  <c:v>52836</c:v>
                </c:pt>
                <c:pt idx="1">
                  <c:v>43839</c:v>
                </c:pt>
                <c:pt idx="2">
                  <c:v>51311</c:v>
                </c:pt>
                <c:pt idx="3">
                  <c:v>58313</c:v>
                </c:pt>
                <c:pt idx="4">
                  <c:v>37247</c:v>
                </c:pt>
                <c:pt idx="5">
                  <c:v>35930</c:v>
                </c:pt>
                <c:pt idx="6">
                  <c:v>72372</c:v>
                </c:pt>
                <c:pt idx="7">
                  <c:v>60649</c:v>
                </c:pt>
                <c:pt idx="8">
                  <c:v>30770</c:v>
                </c:pt>
                <c:pt idx="9">
                  <c:v>29319</c:v>
                </c:pt>
                <c:pt idx="10">
                  <c:v>41130</c:v>
                </c:pt>
                <c:pt idx="11">
                  <c:v>52000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389616"/>
        <c:axId val="265390400"/>
      </c:barChart>
      <c:lineChart>
        <c:grouping val="standard"/>
        <c:varyColors val="0"/>
        <c:ser>
          <c:idx val="0"/>
          <c:order val="0"/>
          <c:tx>
            <c:strRef>
              <c:f>'PAX (EMBTUR)'!$A$8</c:f>
              <c:strCache>
                <c:ptCount val="1"/>
                <c:pt idx="0">
                  <c:v>POA 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'PAX (EMBTUR)'!$B$6:$M$6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(EMBTUR)'!$B$8:$M$8</c:f>
              <c:numCache>
                <c:formatCode>_-* #,##0_-;\-* #,##0_-;_-* "-"??_-;_-@_-</c:formatCode>
                <c:ptCount val="12"/>
                <c:pt idx="0">
                  <c:v>54354.78</c:v>
                </c:pt>
                <c:pt idx="1">
                  <c:v>47508.54</c:v>
                </c:pt>
                <c:pt idx="2">
                  <c:v>51636.480000000003</c:v>
                </c:pt>
                <c:pt idx="3">
                  <c:v>56568.18</c:v>
                </c:pt>
                <c:pt idx="4">
                  <c:v>38258.160000000003</c:v>
                </c:pt>
                <c:pt idx="5">
                  <c:v>37187.160000000003</c:v>
                </c:pt>
                <c:pt idx="6">
                  <c:v>65473.8</c:v>
                </c:pt>
                <c:pt idx="7">
                  <c:v>46573.200000000004</c:v>
                </c:pt>
                <c:pt idx="8">
                  <c:v>19592.16</c:v>
                </c:pt>
                <c:pt idx="9">
                  <c:v>28004.100000000002</c:v>
                </c:pt>
                <c:pt idx="10">
                  <c:v>35029.86</c:v>
                </c:pt>
                <c:pt idx="11">
                  <c:v>52700.340000000004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389616"/>
        <c:axId val="265390400"/>
      </c:lineChart>
      <c:catAx>
        <c:axId val="26538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539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390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5389616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7290094255541942"/>
          <c:y val="3.8379530916844352E-2"/>
          <c:w val="0.43253208972495394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Soberana Sans" pitchFamily="50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11</xdr:row>
      <xdr:rowOff>111919</xdr:rowOff>
    </xdr:from>
    <xdr:to>
      <xdr:col>9</xdr:col>
      <xdr:colOff>511968</xdr:colOff>
      <xdr:row>40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390525</xdr:colOff>
      <xdr:row>0</xdr:row>
      <xdr:rowOff>152401</xdr:rowOff>
    </xdr:from>
    <xdr:to>
      <xdr:col>14</xdr:col>
      <xdr:colOff>542925</xdr:colOff>
      <xdr:row>0</xdr:row>
      <xdr:rowOff>609601</xdr:rowOff>
    </xdr:to>
    <xdr:sp macro="" textlink="">
      <xdr:nvSpPr>
        <xdr:cNvPr id="4" name="1 Título"/>
        <xdr:cNvSpPr>
          <a:spLocks noGrp="1"/>
        </xdr:cNvSpPr>
      </xdr:nvSpPr>
      <xdr:spPr bwMode="auto">
        <a:xfrm>
          <a:off x="390525" y="152401"/>
          <a:ext cx="11641931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  <a:ea typeface="+mj-ea"/>
              <a:cs typeface="+mj-cs"/>
            </a:defRPr>
          </a:lvl1pPr>
          <a:lvl2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2pPr>
          <a:lvl3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3pPr>
          <a:lvl4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4pPr>
          <a:lvl5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5pPr>
          <a:lvl6pPr marL="4572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6pPr>
          <a:lvl7pPr marL="9144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7pPr>
          <a:lvl8pPr marL="13716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8pPr>
          <a:lvl9pPr marL="18288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9pPr>
        </a:lstStyle>
        <a:p>
          <a:pPr algn="ctr"/>
          <a:r>
            <a:rPr lang="es-ES" sz="2000">
              <a:latin typeface="Trajan Pro" pitchFamily="18" charset="0"/>
            </a:rPr>
            <a:t>Puerto Vallarta</a:t>
          </a:r>
          <a:r>
            <a:rPr lang="es-ES">
              <a:latin typeface="Trajan Pro" pitchFamily="18" charset="0"/>
            </a:rPr>
            <a:t/>
          </a:r>
          <a:br>
            <a:rPr lang="es-ES">
              <a:latin typeface="Trajan Pro" pitchFamily="18" charset="0"/>
            </a:rPr>
          </a:br>
          <a:r>
            <a:rPr lang="es-ES" sz="1200">
              <a:latin typeface="Trajan Pro" pitchFamily="18" charset="0"/>
            </a:rPr>
            <a:t>Administración Portuaria Integral Puerto Vallarta, S.A. de C.V.</a:t>
          </a:r>
          <a:endParaRPr lang="es-ES">
            <a:latin typeface="Trajan Pro" pitchFamily="18" charset="0"/>
          </a:endParaRPr>
        </a:p>
      </xdr:txBody>
    </xdr:sp>
    <xdr:clientData/>
  </xdr:twoCellAnchor>
  <xdr:twoCellAnchor editAs="oneCell">
    <xdr:from>
      <xdr:col>13</xdr:col>
      <xdr:colOff>43128</xdr:colOff>
      <xdr:row>0</xdr:row>
      <xdr:rowOff>78582</xdr:rowOff>
    </xdr:from>
    <xdr:to>
      <xdr:col>14</xdr:col>
      <xdr:colOff>470198</xdr:colOff>
      <xdr:row>1</xdr:row>
      <xdr:rowOff>471488</xdr:rowOff>
    </xdr:to>
    <xdr:pic>
      <xdr:nvPicPr>
        <xdr:cNvPr id="7" name="1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8414" y="78582"/>
          <a:ext cx="1379570" cy="1018835"/>
        </a:xfrm>
        <a:prstGeom prst="rect">
          <a:avLst/>
        </a:prstGeom>
      </xdr:spPr>
    </xdr:pic>
    <xdr:clientData/>
  </xdr:twoCellAnchor>
  <xdr:twoCellAnchor editAs="oneCell">
    <xdr:from>
      <xdr:col>0</xdr:col>
      <xdr:colOff>261558</xdr:colOff>
      <xdr:row>0</xdr:row>
      <xdr:rowOff>71439</xdr:rowOff>
    </xdr:from>
    <xdr:to>
      <xdr:col>0</xdr:col>
      <xdr:colOff>1140037</xdr:colOff>
      <xdr:row>2</xdr:row>
      <xdr:rowOff>95289</xdr:rowOff>
    </xdr:to>
    <xdr:pic>
      <xdr:nvPicPr>
        <xdr:cNvPr id="8" name="7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1558" y="71439"/>
          <a:ext cx="878479" cy="1180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zoomScale="70" zoomScaleNormal="70" workbookViewId="0">
      <selection activeCell="P17" sqref="P17"/>
    </sheetView>
  </sheetViews>
  <sheetFormatPr baseColWidth="10" defaultColWidth="11.42578125" defaultRowHeight="12.75" x14ac:dyDescent="0.2"/>
  <cols>
    <col min="1" max="1" width="27.85546875" bestFit="1" customWidth="1"/>
    <col min="2" max="2" width="12.42578125" customWidth="1"/>
    <col min="3" max="3" width="13.28515625" customWidth="1"/>
    <col min="4" max="5" width="12.7109375" customWidth="1"/>
    <col min="6" max="6" width="12.85546875" customWidth="1"/>
    <col min="7" max="7" width="14" customWidth="1"/>
    <col min="8" max="8" width="12.42578125" customWidth="1"/>
    <col min="9" max="9" width="12.7109375" customWidth="1"/>
    <col min="10" max="10" width="13.28515625" customWidth="1"/>
    <col min="11" max="11" width="13" customWidth="1"/>
    <col min="12" max="12" width="13.28515625" customWidth="1"/>
    <col min="13" max="13" width="14.7109375" customWidth="1"/>
    <col min="14" max="14" width="14.28515625" customWidth="1"/>
    <col min="15" max="15" width="14.5703125" customWidth="1"/>
    <col min="16" max="16" width="12.7109375" bestFit="1" customWidth="1"/>
    <col min="17" max="17" width="10.42578125" customWidth="1"/>
  </cols>
  <sheetData>
    <row r="1" spans="1:18" ht="48.7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"/>
    </row>
    <row r="2" spans="1:18" ht="42" customHeight="1" x14ac:dyDescent="0.45">
      <c r="A2" s="94" t="s">
        <v>12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11"/>
    </row>
    <row r="3" spans="1:18" ht="15" customHeight="1" thickBot="1" x14ac:dyDescent="0.35">
      <c r="A3" s="2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2"/>
    </row>
    <row r="4" spans="1:18" ht="15" customHeight="1" thickTop="1" x14ac:dyDescent="0.2">
      <c r="A4" s="1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"/>
      <c r="Q4" s="2"/>
    </row>
    <row r="5" spans="1:18" ht="15" customHeight="1" x14ac:dyDescent="0.2">
      <c r="A5" s="12"/>
      <c r="B5" s="12"/>
      <c r="C5" s="1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2"/>
      <c r="Q5" s="2"/>
    </row>
    <row r="6" spans="1:18" ht="26.25" customHeight="1" x14ac:dyDescent="0.2">
      <c r="A6" s="39" t="s">
        <v>13</v>
      </c>
      <c r="B6" s="39" t="s">
        <v>0</v>
      </c>
      <c r="C6" s="39" t="s">
        <v>1</v>
      </c>
      <c r="D6" s="39" t="s">
        <v>2</v>
      </c>
      <c r="E6" s="39" t="s">
        <v>3</v>
      </c>
      <c r="F6" s="39" t="s">
        <v>2</v>
      </c>
      <c r="G6" s="39" t="s">
        <v>4</v>
      </c>
      <c r="H6" s="39" t="s">
        <v>4</v>
      </c>
      <c r="I6" s="39" t="s">
        <v>3</v>
      </c>
      <c r="J6" s="39" t="s">
        <v>5</v>
      </c>
      <c r="K6" s="39" t="s">
        <v>6</v>
      </c>
      <c r="L6" s="39" t="s">
        <v>7</v>
      </c>
      <c r="M6" s="40" t="s">
        <v>8</v>
      </c>
      <c r="N6" s="92" t="s">
        <v>35</v>
      </c>
      <c r="O6" s="17" t="s">
        <v>9</v>
      </c>
    </row>
    <row r="7" spans="1:18" ht="15" customHeight="1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6"/>
    </row>
    <row r="8" spans="1:18" ht="18" customHeight="1" x14ac:dyDescent="0.2">
      <c r="A8" s="21" t="s">
        <v>33</v>
      </c>
      <c r="B8" s="86">
        <f>B9*1.02</f>
        <v>54354.78</v>
      </c>
      <c r="C8" s="86">
        <f>C9*1.02</f>
        <v>47508.54</v>
      </c>
      <c r="D8" s="86">
        <f t="shared" ref="D8:M8" si="0">D9*1.02</f>
        <v>51636.480000000003</v>
      </c>
      <c r="E8" s="86">
        <f t="shared" si="0"/>
        <v>56568.18</v>
      </c>
      <c r="F8" s="86">
        <f t="shared" si="0"/>
        <v>38258.160000000003</v>
      </c>
      <c r="G8" s="86">
        <f t="shared" si="0"/>
        <v>37187.160000000003</v>
      </c>
      <c r="H8" s="86">
        <f t="shared" si="0"/>
        <v>65473.8</v>
      </c>
      <c r="I8" s="86">
        <f t="shared" si="0"/>
        <v>46573.200000000004</v>
      </c>
      <c r="J8" s="86">
        <f t="shared" si="0"/>
        <v>19592.16</v>
      </c>
      <c r="K8" s="86">
        <f t="shared" si="0"/>
        <v>28004.100000000002</v>
      </c>
      <c r="L8" s="86">
        <f t="shared" si="0"/>
        <v>35029.86</v>
      </c>
      <c r="M8" s="86">
        <f t="shared" si="0"/>
        <v>52700.340000000004</v>
      </c>
      <c r="N8" s="83">
        <f>SUM(B8:M8)</f>
        <v>532886.76</v>
      </c>
      <c r="O8" s="31">
        <f>SUM(B8:M8)</f>
        <v>532886.76</v>
      </c>
      <c r="P8" s="7"/>
    </row>
    <row r="9" spans="1:18" ht="18" customHeight="1" thickBot="1" x14ac:dyDescent="0.25">
      <c r="A9" s="21" t="s">
        <v>32</v>
      </c>
      <c r="B9" s="87">
        <v>53289</v>
      </c>
      <c r="C9" s="87">
        <v>46577</v>
      </c>
      <c r="D9" s="87">
        <v>50624</v>
      </c>
      <c r="E9" s="87">
        <v>55459</v>
      </c>
      <c r="F9" s="87">
        <v>37508</v>
      </c>
      <c r="G9" s="87">
        <v>36458</v>
      </c>
      <c r="H9" s="87">
        <v>64190</v>
      </c>
      <c r="I9" s="87">
        <v>45660</v>
      </c>
      <c r="J9" s="87">
        <v>19208</v>
      </c>
      <c r="K9" s="87">
        <v>27455</v>
      </c>
      <c r="L9" s="87">
        <v>34343</v>
      </c>
      <c r="M9" s="87">
        <v>51667</v>
      </c>
      <c r="N9" s="84">
        <f>SUM(B9:M9)</f>
        <v>522438</v>
      </c>
      <c r="O9" s="32">
        <f>SUM(B9:M9)</f>
        <v>522438</v>
      </c>
      <c r="P9" s="7"/>
    </row>
    <row r="10" spans="1:18" ht="18" customHeight="1" x14ac:dyDescent="0.4">
      <c r="A10" s="22" t="s">
        <v>34</v>
      </c>
      <c r="B10" s="33">
        <v>52836</v>
      </c>
      <c r="C10" s="33">
        <v>43839</v>
      </c>
      <c r="D10" s="33">
        <v>51311</v>
      </c>
      <c r="E10" s="33">
        <v>58313</v>
      </c>
      <c r="F10" s="33">
        <v>37247</v>
      </c>
      <c r="G10" s="33">
        <v>35930</v>
      </c>
      <c r="H10" s="33">
        <v>72372</v>
      </c>
      <c r="I10" s="33">
        <v>60649</v>
      </c>
      <c r="J10" s="33">
        <v>30770</v>
      </c>
      <c r="K10" s="33">
        <v>29319</v>
      </c>
      <c r="L10" s="33">
        <v>41130</v>
      </c>
      <c r="M10" s="33">
        <v>52000</v>
      </c>
      <c r="N10" s="85">
        <f>SUM(B10:M10)</f>
        <v>565716</v>
      </c>
      <c r="O10" s="41">
        <f>SUM(B10:M10)</f>
        <v>565716</v>
      </c>
      <c r="P10" s="73"/>
    </row>
    <row r="11" spans="1:18" ht="18" customHeight="1" x14ac:dyDescent="0.3">
      <c r="A11" s="37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72"/>
      <c r="O11" s="72"/>
      <c r="P11" s="74"/>
      <c r="Q11" s="1"/>
      <c r="R11" s="1"/>
    </row>
    <row r="12" spans="1:18" ht="15" customHeight="1" x14ac:dyDescent="0.2">
      <c r="A12" s="34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12"/>
      <c r="O12" s="12"/>
    </row>
    <row r="13" spans="1:18" ht="17.25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42" t="s">
        <v>14</v>
      </c>
      <c r="L13" s="43"/>
      <c r="M13" s="43"/>
      <c r="N13" s="43"/>
      <c r="O13" s="44" t="s">
        <v>11</v>
      </c>
      <c r="P13" s="5"/>
    </row>
    <row r="14" spans="1:18" ht="17.2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45" t="s">
        <v>36</v>
      </c>
      <c r="L14" s="46"/>
      <c r="M14" s="46"/>
      <c r="N14" s="46"/>
      <c r="O14" s="47" t="s">
        <v>10</v>
      </c>
    </row>
    <row r="15" spans="1:18" ht="15.7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20" t="s">
        <v>33</v>
      </c>
      <c r="L15" s="24"/>
      <c r="M15" s="35">
        <f>N8</f>
        <v>532886.76</v>
      </c>
      <c r="O15" s="91">
        <f>(M17-M15)/M15</f>
        <v>6.1606409586907336E-2</v>
      </c>
    </row>
    <row r="16" spans="1:18" ht="15.7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21" t="s">
        <v>32</v>
      </c>
      <c r="L16" s="25"/>
      <c r="M16" s="36">
        <f>N9</f>
        <v>522438</v>
      </c>
      <c r="O16" s="89">
        <f>(M17-M16)/M16</f>
        <v>8.2838537778645499E-2</v>
      </c>
    </row>
    <row r="17" spans="1:17" ht="17.25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22" t="s">
        <v>34</v>
      </c>
      <c r="L17" s="26"/>
      <c r="M17" s="38">
        <f>N10</f>
        <v>565716</v>
      </c>
      <c r="N17" s="75"/>
      <c r="O17" s="27"/>
    </row>
    <row r="18" spans="1:17" ht="15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28"/>
      <c r="L18" s="28"/>
      <c r="M18" s="28"/>
      <c r="N18" s="28"/>
      <c r="O18" s="28"/>
      <c r="P18" s="8"/>
      <c r="Q18" s="9"/>
    </row>
    <row r="19" spans="1:17" ht="17.25" x14ac:dyDescent="0.3">
      <c r="A19" s="12"/>
      <c r="B19" s="12"/>
      <c r="C19" s="12"/>
      <c r="D19" s="12"/>
      <c r="E19" s="12"/>
      <c r="F19" s="12"/>
      <c r="G19" s="12"/>
      <c r="H19" s="12"/>
      <c r="I19" s="12"/>
      <c r="J19" s="48"/>
      <c r="K19" s="42" t="s">
        <v>14</v>
      </c>
      <c r="L19" s="43"/>
      <c r="M19" s="43"/>
      <c r="N19" s="43"/>
      <c r="O19" s="44" t="s">
        <v>11</v>
      </c>
      <c r="P19" s="68"/>
      <c r="Q19" s="9"/>
    </row>
    <row r="20" spans="1:17" ht="17.25" x14ac:dyDescent="0.3">
      <c r="A20" s="12"/>
      <c r="B20" s="12"/>
      <c r="C20" s="12"/>
      <c r="D20" s="12"/>
      <c r="E20" s="12"/>
      <c r="F20" s="12"/>
      <c r="G20" s="12"/>
      <c r="H20" s="12"/>
      <c r="I20" s="12"/>
      <c r="J20" s="48"/>
      <c r="K20" s="45" t="s">
        <v>29</v>
      </c>
      <c r="L20" s="46"/>
      <c r="M20" s="46"/>
      <c r="N20" s="46"/>
      <c r="O20" s="47" t="s">
        <v>10</v>
      </c>
      <c r="P20" s="69"/>
      <c r="Q20" s="9"/>
    </row>
    <row r="21" spans="1:17" ht="15.7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48"/>
      <c r="K21" s="20" t="s">
        <v>33</v>
      </c>
      <c r="L21" s="24"/>
      <c r="M21" s="35">
        <f>+O8</f>
        <v>532886.76</v>
      </c>
      <c r="O21" s="91">
        <f>(M23-M21)/M21</f>
        <v>6.1606409586907336E-2</v>
      </c>
      <c r="P21" s="70"/>
      <c r="Q21" s="9"/>
    </row>
    <row r="22" spans="1:17" ht="15.7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48"/>
      <c r="K22" s="21" t="s">
        <v>32</v>
      </c>
      <c r="L22" s="25"/>
      <c r="M22" s="36">
        <f>+O9</f>
        <v>522438</v>
      </c>
      <c r="O22" s="89">
        <f>(M23-M22)/M22</f>
        <v>8.2838537778645499E-2</v>
      </c>
      <c r="P22" s="70"/>
      <c r="Q22" s="9"/>
    </row>
    <row r="23" spans="1:17" ht="17.25" x14ac:dyDescent="0.3">
      <c r="A23" s="12"/>
      <c r="B23" s="12"/>
      <c r="C23" s="12"/>
      <c r="D23" s="12"/>
      <c r="E23" s="12"/>
      <c r="F23" s="12"/>
      <c r="G23" s="12"/>
      <c r="H23" s="12"/>
      <c r="I23" s="12"/>
      <c r="J23" s="48"/>
      <c r="K23" s="22" t="s">
        <v>34</v>
      </c>
      <c r="L23" s="26"/>
      <c r="M23" s="38">
        <f>+O10</f>
        <v>565716</v>
      </c>
      <c r="N23" s="75"/>
      <c r="O23" s="93"/>
      <c r="P23" s="70"/>
      <c r="Q23" s="9"/>
    </row>
    <row r="24" spans="1:17" ht="17.25" x14ac:dyDescent="0.3">
      <c r="A24" s="12"/>
      <c r="B24" s="12"/>
      <c r="C24" s="12"/>
      <c r="D24" s="12"/>
      <c r="E24" s="12"/>
      <c r="F24" s="12"/>
      <c r="G24" s="12"/>
      <c r="H24" s="12"/>
      <c r="I24" s="12"/>
      <c r="J24" s="48"/>
      <c r="K24" s="79"/>
      <c r="L24" s="78"/>
      <c r="M24" s="77"/>
      <c r="N24" s="81"/>
      <c r="O24" s="80"/>
      <c r="P24" s="70"/>
      <c r="Q24" s="9"/>
    </row>
    <row r="25" spans="1:17" ht="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48"/>
      <c r="K25" s="82"/>
      <c r="L25" s="82"/>
      <c r="M25" s="82"/>
      <c r="N25" s="88"/>
      <c r="O25" s="82"/>
      <c r="P25" s="70"/>
      <c r="Q25" s="9"/>
    </row>
    <row r="26" spans="1:17" ht="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95"/>
      <c r="L26" s="95"/>
      <c r="M26" s="95"/>
      <c r="N26" s="95"/>
      <c r="O26" s="95"/>
      <c r="P26" s="68"/>
      <c r="Q26" s="9"/>
    </row>
    <row r="27" spans="1:17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95"/>
      <c r="L27" s="95"/>
      <c r="M27" s="95"/>
      <c r="N27" s="95"/>
      <c r="O27" s="95"/>
      <c r="P27" s="71"/>
    </row>
    <row r="28" spans="1:17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95"/>
      <c r="L28" s="95"/>
      <c r="M28" s="95"/>
      <c r="N28" s="95"/>
      <c r="O28" s="95"/>
      <c r="P28" s="71"/>
    </row>
    <row r="29" spans="1:17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95"/>
      <c r="L29" s="95"/>
      <c r="M29" s="95"/>
      <c r="N29" s="95"/>
      <c r="O29" s="95"/>
      <c r="P29" s="71"/>
    </row>
    <row r="30" spans="1:17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95"/>
      <c r="L30" s="95"/>
      <c r="M30" s="95"/>
      <c r="N30" s="95"/>
      <c r="O30" s="95"/>
      <c r="P30" s="71"/>
    </row>
    <row r="31" spans="1:17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95"/>
      <c r="L31" s="95"/>
      <c r="M31" s="95"/>
      <c r="N31" s="95"/>
      <c r="O31" s="95"/>
      <c r="P31" s="71"/>
    </row>
    <row r="32" spans="1:17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95"/>
      <c r="L32" s="95"/>
      <c r="M32" s="95"/>
      <c r="N32" s="95"/>
      <c r="O32" s="95"/>
      <c r="P32" s="71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95"/>
      <c r="L33" s="95"/>
      <c r="M33" s="95"/>
      <c r="N33" s="95"/>
      <c r="O33" s="95"/>
      <c r="P33" s="71"/>
    </row>
    <row r="34" spans="1:16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95"/>
      <c r="L34" s="95"/>
      <c r="M34" s="95"/>
      <c r="N34" s="95"/>
      <c r="O34" s="95"/>
      <c r="P34" s="71"/>
    </row>
    <row r="35" spans="1:16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95"/>
      <c r="L35" s="95"/>
      <c r="M35" s="95"/>
      <c r="N35" s="95"/>
      <c r="O35" s="95"/>
      <c r="P35" s="71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95"/>
      <c r="L36" s="95"/>
      <c r="M36" s="95"/>
      <c r="N36" s="95"/>
      <c r="O36" s="95"/>
      <c r="P36" s="71"/>
    </row>
    <row r="37" spans="1:16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95"/>
      <c r="L37" s="95"/>
      <c r="M37" s="95"/>
      <c r="N37" s="95"/>
      <c r="O37" s="95"/>
      <c r="P37" s="71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95"/>
      <c r="L38" s="95"/>
      <c r="M38" s="95"/>
      <c r="N38" s="95"/>
      <c r="O38" s="95"/>
      <c r="P38" s="71"/>
    </row>
    <row r="39" spans="1:16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6" ht="15.75" x14ac:dyDescent="0.25">
      <c r="A41" s="12"/>
      <c r="B41" s="12"/>
      <c r="C41" s="12"/>
      <c r="D41" s="12"/>
      <c r="E41" s="12"/>
      <c r="F41" s="12"/>
      <c r="G41" s="16"/>
      <c r="H41" s="12"/>
      <c r="I41" s="12"/>
      <c r="J41" s="12"/>
      <c r="K41" s="12"/>
      <c r="L41" s="12"/>
      <c r="M41" s="12"/>
      <c r="N41" s="12"/>
      <c r="O41" s="12"/>
    </row>
    <row r="42" spans="1:16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6" ht="14.25" x14ac:dyDescent="0.25">
      <c r="A43" s="49" t="s">
        <v>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6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6" ht="14.25" x14ac:dyDescent="0.2">
      <c r="A45" s="50" t="s">
        <v>16</v>
      </c>
      <c r="B45" s="50" t="s">
        <v>17</v>
      </c>
      <c r="C45" s="50" t="s">
        <v>18</v>
      </c>
      <c r="D45" s="50" t="s">
        <v>19</v>
      </c>
      <c r="E45" s="50" t="s">
        <v>20</v>
      </c>
      <c r="F45" s="50" t="s">
        <v>21</v>
      </c>
      <c r="G45" s="50" t="s">
        <v>22</v>
      </c>
      <c r="H45" s="50" t="s">
        <v>23</v>
      </c>
      <c r="I45" s="50" t="s">
        <v>24</v>
      </c>
      <c r="J45" s="50" t="s">
        <v>25</v>
      </c>
      <c r="K45" s="50" t="s">
        <v>26</v>
      </c>
      <c r="L45" s="50" t="s">
        <v>27</v>
      </c>
      <c r="M45" s="50" t="s">
        <v>28</v>
      </c>
      <c r="N45" s="50" t="s">
        <v>35</v>
      </c>
      <c r="O45" s="50" t="s">
        <v>29</v>
      </c>
    </row>
    <row r="46" spans="1:16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2"/>
      <c r="O46" s="12"/>
    </row>
    <row r="47" spans="1:16" ht="14.25" x14ac:dyDescent="0.25">
      <c r="A47" s="51" t="s">
        <v>30</v>
      </c>
      <c r="B47" s="52">
        <v>2567</v>
      </c>
      <c r="C47" s="52">
        <v>2104</v>
      </c>
      <c r="D47" s="52">
        <v>2376</v>
      </c>
      <c r="E47" s="52">
        <v>1494</v>
      </c>
      <c r="F47" s="52">
        <v>1015</v>
      </c>
      <c r="G47" s="52">
        <v>914</v>
      </c>
      <c r="H47" s="52">
        <v>985</v>
      </c>
      <c r="I47" s="52">
        <v>0</v>
      </c>
      <c r="J47" s="52">
        <v>0</v>
      </c>
      <c r="K47" s="52">
        <v>0</v>
      </c>
      <c r="L47" s="53">
        <v>0</v>
      </c>
      <c r="M47" s="53">
        <v>0</v>
      </c>
      <c r="N47" s="54">
        <f>SUM(B47:M47)</f>
        <v>11455</v>
      </c>
      <c r="O47" s="55">
        <f>SUM(B47:M47)</f>
        <v>11455</v>
      </c>
    </row>
    <row r="48" spans="1:16" ht="14.25" x14ac:dyDescent="0.25">
      <c r="A48" s="56" t="s">
        <v>31</v>
      </c>
      <c r="B48" s="57"/>
      <c r="C48" s="57"/>
      <c r="D48" s="57"/>
      <c r="E48" s="57"/>
      <c r="F48" s="57"/>
      <c r="G48" s="57"/>
      <c r="H48" s="57"/>
      <c r="I48" s="58"/>
      <c r="J48" s="58"/>
      <c r="K48" s="58"/>
      <c r="L48" s="59"/>
      <c r="M48" s="59"/>
      <c r="N48" s="60"/>
      <c r="O48" s="61"/>
    </row>
    <row r="49" spans="1:18" ht="14.25" x14ac:dyDescent="0.25">
      <c r="A49" s="51">
        <v>2011</v>
      </c>
      <c r="B49" s="52">
        <v>1036</v>
      </c>
      <c r="C49" s="52">
        <v>2069</v>
      </c>
      <c r="D49" s="52">
        <v>1799</v>
      </c>
      <c r="E49" s="52">
        <v>1214</v>
      </c>
      <c r="F49" s="52">
        <v>619</v>
      </c>
      <c r="G49" s="52">
        <v>720</v>
      </c>
      <c r="H49" s="52">
        <v>1189</v>
      </c>
      <c r="I49" s="52">
        <v>1066</v>
      </c>
      <c r="J49" s="52">
        <v>763</v>
      </c>
      <c r="K49" s="52">
        <v>614</v>
      </c>
      <c r="L49" s="53">
        <v>1525</v>
      </c>
      <c r="M49" s="53">
        <v>2242</v>
      </c>
      <c r="N49" s="54">
        <f>SUM(B49:M49)</f>
        <v>14856</v>
      </c>
      <c r="O49" s="55">
        <f>SUM(B49:M49)</f>
        <v>14856</v>
      </c>
    </row>
    <row r="50" spans="1:18" ht="14.2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60"/>
      <c r="O50" s="12"/>
    </row>
    <row r="51" spans="1:18" ht="14.25" x14ac:dyDescent="0.25">
      <c r="A51" s="62">
        <v>2012</v>
      </c>
      <c r="B51" s="52">
        <v>2103</v>
      </c>
      <c r="C51" s="52">
        <v>2143</v>
      </c>
      <c r="D51" s="52">
        <v>1559</v>
      </c>
      <c r="E51" s="52">
        <v>1570</v>
      </c>
      <c r="F51" s="52">
        <v>630</v>
      </c>
      <c r="G51" s="52">
        <v>816</v>
      </c>
      <c r="H51" s="52">
        <v>1345</v>
      </c>
      <c r="I51" s="52">
        <v>1007</v>
      </c>
      <c r="J51" s="52">
        <v>583</v>
      </c>
      <c r="K51" s="52">
        <v>961</v>
      </c>
      <c r="L51" s="53">
        <v>1340</v>
      </c>
      <c r="M51" s="53">
        <v>1952</v>
      </c>
      <c r="N51" s="54">
        <f>SUM(B51:M51)</f>
        <v>16009</v>
      </c>
      <c r="O51" s="55">
        <f>SUM(B51:M51)</f>
        <v>16009</v>
      </c>
      <c r="P51" s="10"/>
      <c r="R51" s="10"/>
    </row>
    <row r="52" spans="1:18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8" ht="14.25" x14ac:dyDescent="0.25">
      <c r="A53" s="62">
        <v>2013</v>
      </c>
      <c r="B53" s="52">
        <v>1862</v>
      </c>
      <c r="C53" s="52">
        <v>2228</v>
      </c>
      <c r="D53" s="52">
        <v>1996</v>
      </c>
      <c r="E53" s="52">
        <v>1048</v>
      </c>
      <c r="F53" s="52">
        <v>836</v>
      </c>
      <c r="G53" s="52">
        <v>918</v>
      </c>
      <c r="H53" s="52">
        <v>1565</v>
      </c>
      <c r="I53" s="52">
        <v>1270</v>
      </c>
      <c r="J53" s="52">
        <v>950</v>
      </c>
      <c r="K53" s="52">
        <v>786</v>
      </c>
      <c r="L53" s="53">
        <v>1616</v>
      </c>
      <c r="M53" s="53">
        <v>2038</v>
      </c>
      <c r="N53" s="54">
        <f>SUM(B53:M53)</f>
        <v>17113</v>
      </c>
      <c r="O53" s="55">
        <f>SUM(B53:M53)</f>
        <v>17113</v>
      </c>
    </row>
    <row r="54" spans="1:18" ht="19.5" x14ac:dyDescent="0.3">
      <c r="A54" s="63"/>
      <c r="B54" s="63"/>
      <c r="C54" s="64">
        <v>2009</v>
      </c>
      <c r="D54" s="64"/>
      <c r="E54" s="65">
        <f>SUM(B10:G10)</f>
        <v>279476</v>
      </c>
      <c r="F54" s="64"/>
      <c r="G54" s="64"/>
      <c r="H54" s="66"/>
      <c r="I54" s="66"/>
      <c r="J54" s="66"/>
      <c r="K54" s="66"/>
      <c r="L54" s="66"/>
      <c r="M54" s="66"/>
      <c r="N54" s="67"/>
      <c r="O54" s="12"/>
    </row>
    <row r="55" spans="1:18" ht="14.25" x14ac:dyDescent="0.25">
      <c r="A55" s="62">
        <v>2014</v>
      </c>
      <c r="B55" s="52">
        <v>2388</v>
      </c>
      <c r="C55" s="52">
        <v>3114</v>
      </c>
      <c r="D55" s="52">
        <v>2040</v>
      </c>
      <c r="E55" s="52">
        <v>1877</v>
      </c>
      <c r="F55" s="52">
        <v>1790</v>
      </c>
      <c r="G55" s="52">
        <v>1029</v>
      </c>
      <c r="H55" s="52">
        <v>1863</v>
      </c>
      <c r="I55" s="52">
        <v>1363</v>
      </c>
      <c r="J55" s="52">
        <v>435</v>
      </c>
      <c r="K55" s="52">
        <v>1276</v>
      </c>
      <c r="L55" s="53">
        <v>1588</v>
      </c>
      <c r="M55" s="53">
        <v>2716</v>
      </c>
      <c r="N55" s="54">
        <f>SUM(B55:M55)</f>
        <v>21479</v>
      </c>
      <c r="O55" s="55">
        <f>SUM(B55:M55)</f>
        <v>21479</v>
      </c>
    </row>
    <row r="56" spans="1:18" ht="15" x14ac:dyDescent="0.2">
      <c r="A56" s="3"/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8" ht="14.25" x14ac:dyDescent="0.25">
      <c r="A57" s="62">
        <v>2015</v>
      </c>
      <c r="B57" s="52">
        <v>3302</v>
      </c>
      <c r="C57" s="52">
        <v>2761</v>
      </c>
      <c r="D57" s="52">
        <v>2648</v>
      </c>
      <c r="E57" s="52">
        <v>1557</v>
      </c>
      <c r="F57" s="52">
        <v>1027</v>
      </c>
      <c r="G57" s="52">
        <v>1089</v>
      </c>
      <c r="H57" s="52">
        <v>1784</v>
      </c>
      <c r="I57" s="52">
        <v>1392</v>
      </c>
      <c r="J57" s="52">
        <v>946</v>
      </c>
      <c r="K57" s="52">
        <v>882</v>
      </c>
      <c r="L57" s="53">
        <v>1920</v>
      </c>
      <c r="M57" s="53">
        <v>2758</v>
      </c>
      <c r="N57" s="54">
        <f>SUM(B57:M57)</f>
        <v>22066</v>
      </c>
      <c r="O57" s="55">
        <f>SUM(B57:M57)</f>
        <v>22066</v>
      </c>
    </row>
    <row r="58" spans="1:18" ht="15" x14ac:dyDescent="0.2">
      <c r="A58" s="3"/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76"/>
      <c r="M59" s="3"/>
      <c r="N59" s="90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6"/>
    </row>
    <row r="61" spans="1:18" x14ac:dyDescent="0.2">
      <c r="N61" s="90"/>
    </row>
  </sheetData>
  <mergeCells count="2">
    <mergeCell ref="K26:O38"/>
    <mergeCell ref="A2:O2"/>
  </mergeCells>
  <printOptions horizontalCentered="1"/>
  <pageMargins left="0.74803149606299213" right="0.74803149606299213" top="0.51181102362204722" bottom="0.98425196850393704" header="0" footer="0"/>
  <pageSetup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>DGFAP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amoralar</dc:creator>
  <cp:lastModifiedBy>Eduardo Ortega Navarro</cp:lastModifiedBy>
  <cp:lastPrinted>2015-02-03T17:24:38Z</cp:lastPrinted>
  <dcterms:created xsi:type="dcterms:W3CDTF">2009-07-30T00:51:33Z</dcterms:created>
  <dcterms:modified xsi:type="dcterms:W3CDTF">2016-01-04T17:45:59Z</dcterms:modified>
</cp:coreProperties>
</file>