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N15" i="1" s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<sst xmlns="http://schemas.openxmlformats.org/spreadsheetml/2006/main" count="27" uniqueCount="21">
  <si>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</si>
  <si>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</si>
  <si>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</si>
  <si>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</si>
  <si>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</si>
  <si>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</si>
  <si>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</si>
  <si>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</si>
  <si>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</si>
  <si>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</si>
  <si>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</si>
  <si>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ABRIL</t>
  </si>
  <si>
    <t>Total Año</t>
  </si>
  <si>
    <t>Preliminar 2026</t>
  </si>
  <si>
    <t>REAL 2025</t>
  </si>
  <si>
    <t>Real 2026</t>
  </si>
  <si>
    <t>Análisis  Acumulado</t>
  </si>
  <si>
    <t>Var.</t>
  </si>
  <si>
    <t>%</t>
  </si>
  <si>
    <t>Anual</t>
  </si>
  <si>
    <t>al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</si>
</sst>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164" fontId="10" fillId="3" borderId="4" xfId="2" applyNumberFormat="1" applyFont="1" applyFill="1" applyBorder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6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64" fontId="9" fillId="0" borderId="0" xfId="2" applyNumberFormat="1" applyFont="1" applyBorder="1" applyAlignment="1">
      <alignment horizontal="left"/>
    </xf>
    <xf numFmtId="164" fontId="9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/>
    <xf numFmtId="165" fontId="6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6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9" fillId="0" borderId="0" xfId="0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9" fillId="3" borderId="0" xfId="2" applyNumberFormat="1" applyFont="1" applyFill="1" applyBorder="1"/>
    <xf numFmtId="164" fontId="14" fillId="3" borderId="0" xfId="2" applyNumberFormat="1" applyFont="1" applyFill="1" applyBorder="1"/>
    <xf numFmtId="0" fontId="8" fillId="3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  <xf numFmtId="164" fontId="11" fillId="3" borderId="8" xfId="2" applyNumberFormat="1" applyFont="1" applyFill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D9-454A-82D1-E3ACB66238EE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D9-454A-82D1-E3ACB66238EE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D9-454A-82D1-E3ACB66238EE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8D9-454A-82D1-E3ACB66238EE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8D9-454A-82D1-E3ACB66238EE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8D9-454A-82D1-E3ACB66238EE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8D9-454A-82D1-E3ACB66238EE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8D9-454A-82D1-E3ACB6623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D9-454A-82D1-E3ACB66238EE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8D9-454A-82D1-E3ACB66238EE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8D9-454A-82D1-E3ACB66238EE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8D9-454A-82D1-E3ACB66238EE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8D9-454A-82D1-E3ACB66238EE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D9-454A-82D1-E3ACB66238EE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8D9-454A-82D1-E3ACB66238EE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D9-454A-82D1-E3ACB66238EE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8D9-454A-82D1-E3ACB66238EE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D9-454A-82D1-E3ACB66238EE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D9-454A-82D1-E3ACB66238EE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D9-454A-82D1-E3ACB6623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59567</c:v>
                </c:pt>
                <c:pt idx="1">
                  <c:v>46168</c:v>
                </c:pt>
                <c:pt idx="2">
                  <c:v>40302</c:v>
                </c:pt>
                <c:pt idx="3">
                  <c:v>43805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8D9-454A-82D1-E3ACB662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8D9-454A-82D1-E3ACB6623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44183</c:v>
                </c:pt>
                <c:pt idx="1">
                  <c:v>38141</c:v>
                </c:pt>
                <c:pt idx="2">
                  <c:v>45826</c:v>
                </c:pt>
                <c:pt idx="3">
                  <c:v>34733</c:v>
                </c:pt>
                <c:pt idx="4">
                  <c:v>28873</c:v>
                </c:pt>
                <c:pt idx="5">
                  <c:v>32762</c:v>
                </c:pt>
                <c:pt idx="6">
                  <c:v>47329</c:v>
                </c:pt>
                <c:pt idx="7">
                  <c:v>36461</c:v>
                </c:pt>
                <c:pt idx="8">
                  <c:v>21368</c:v>
                </c:pt>
                <c:pt idx="9">
                  <c:v>26748</c:v>
                </c:pt>
                <c:pt idx="10">
                  <c:v>33960</c:v>
                </c:pt>
                <c:pt idx="11">
                  <c:v>50953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8D9-454A-82D1-E3ACB662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44183</v>
          </cell>
          <cell r="D8">
            <v>38141</v>
          </cell>
          <cell r="E8">
            <v>45826</v>
          </cell>
          <cell r="F8">
            <v>34733</v>
          </cell>
          <cell r="G8">
            <v>28873</v>
          </cell>
          <cell r="H8">
            <v>32762</v>
          </cell>
          <cell r="I8">
            <v>47329</v>
          </cell>
          <cell r="J8">
            <v>36461</v>
          </cell>
          <cell r="K8">
            <v>21368</v>
          </cell>
          <cell r="L8">
            <v>26748</v>
          </cell>
          <cell r="M8">
            <v>33960</v>
          </cell>
          <cell r="N8">
            <v>50953</v>
          </cell>
        </row>
        <row r="9">
          <cell r="B9" t="str">
            <v>REAL 2025</v>
          </cell>
          <cell r="C9">
            <v>58816</v>
          </cell>
          <cell r="D9">
            <v>52419</v>
          </cell>
          <cell r="E9">
            <v>59497</v>
          </cell>
          <cell r="F9">
            <v>56366</v>
          </cell>
          <cell r="G9">
            <v>40746</v>
          </cell>
          <cell r="H9">
            <v>39064</v>
          </cell>
          <cell r="I9">
            <v>54438</v>
          </cell>
          <cell r="J9">
            <v>46662</v>
          </cell>
          <cell r="K9">
            <v>29282</v>
          </cell>
          <cell r="L9">
            <v>25969</v>
          </cell>
          <cell r="M9">
            <v>38529</v>
          </cell>
          <cell r="N9">
            <v>56492</v>
          </cell>
        </row>
        <row r="10">
          <cell r="B10" t="str">
            <v>Real 2026</v>
          </cell>
          <cell r="C10">
            <v>59567</v>
          </cell>
          <cell r="D10">
            <v>46168</v>
          </cell>
          <cell r="E10">
            <v>40302</v>
          </cell>
          <cell r="F10">
            <v>43805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R22" sqref="R22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44183</v>
      </c>
      <c r="D8" s="18">
        <v>38141</v>
      </c>
      <c r="E8" s="18">
        <v>45826</v>
      </c>
      <c r="F8" s="18">
        <v>34733</v>
      </c>
      <c r="G8" s="18">
        <v>28873</v>
      </c>
      <c r="H8" s="18">
        <v>32762</v>
      </c>
      <c r="I8" s="18">
        <v>47329</v>
      </c>
      <c r="J8" s="18">
        <v>36461</v>
      </c>
      <c r="K8" s="18">
        <v>21368</v>
      </c>
      <c r="L8" s="18">
        <v>26748</v>
      </c>
      <c r="M8" s="18">
        <v>33960</v>
      </c>
      <c r="N8" s="18">
        <v>50953</v>
      </c>
      <c r="O8" s="19">
        <f>C8+D8+E8+F8</f>
        <v>162883</v>
      </c>
      <c r="P8" s="19">
        <f>SUM(C8:N8)</f>
        <v>441337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77">
        <v>58816</v>
      </c>
      <c r="D9" s="77">
        <v>52419</v>
      </c>
      <c r="E9" s="77">
        <v>59497</v>
      </c>
      <c r="F9" s="77">
        <v>56366</v>
      </c>
      <c r="G9" s="77">
        <v>40746</v>
      </c>
      <c r="H9" s="77">
        <v>39064</v>
      </c>
      <c r="I9" s="77">
        <v>54438</v>
      </c>
      <c r="J9" s="77">
        <v>46662</v>
      </c>
      <c r="K9" s="77">
        <v>29282</v>
      </c>
      <c r="L9" s="77">
        <v>25969</v>
      </c>
      <c r="M9" s="77">
        <v>38529</v>
      </c>
      <c r="N9" s="77">
        <v>56492</v>
      </c>
      <c r="O9" s="23">
        <f>C9+D9+E9+F9</f>
        <v>227098</v>
      </c>
      <c r="P9" s="23">
        <f>SUM(C9:N9)</f>
        <v>558280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2">
        <v>59567</v>
      </c>
      <c r="D10" s="22">
        <v>46168</v>
      </c>
      <c r="E10" s="22">
        <v>40302</v>
      </c>
      <c r="F10" s="22">
        <v>43805</v>
      </c>
      <c r="G10" s="22"/>
      <c r="H10" s="22"/>
      <c r="I10" s="22"/>
      <c r="J10" s="22"/>
      <c r="K10" s="22"/>
      <c r="L10" s="22"/>
      <c r="M10" s="22"/>
      <c r="N10" s="22"/>
      <c r="O10" s="25">
        <f>SUM(C10,D10:N10)</f>
        <v>189842</v>
      </c>
      <c r="P10" s="26">
        <f>SUM(C10:N10)</f>
        <v>189842</v>
      </c>
      <c r="Q10" s="27"/>
      <c r="R10" s="10"/>
      <c r="S10" s="10"/>
      <c r="T10" s="10"/>
    </row>
    <row r="11" spans="2:20" ht="18" customHeight="1" x14ac:dyDescent="0.35"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2"/>
      <c r="R11" s="33"/>
      <c r="S11" s="33"/>
      <c r="T11" s="10"/>
    </row>
    <row r="12" spans="2:20" ht="15" customHeight="1" x14ac:dyDescent="0.3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6" t="s">
        <v>16</v>
      </c>
      <c r="M13" s="37"/>
      <c r="N13" s="37"/>
      <c r="O13" s="37"/>
      <c r="P13" s="38" t="s">
        <v>17</v>
      </c>
      <c r="Q13" s="39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0" t="s">
        <v>20</v>
      </c>
      <c r="M14" s="41"/>
      <c r="N14" s="41"/>
      <c r="O14" s="41"/>
      <c r="P14" s="42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3" t="str">
        <f>+B8</f>
        <v>Preliminar 2026</v>
      </c>
      <c r="M15" s="44"/>
      <c r="N15" s="45">
        <f>O8</f>
        <v>162883</v>
      </c>
      <c r="O15" s="46"/>
      <c r="P15" s="47">
        <f>(N17-N15)/N15</f>
        <v>0.16551144072739329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8" t="str">
        <f>+B9</f>
        <v>REAL 2025</v>
      </c>
      <c r="M16" s="49"/>
      <c r="N16" s="50">
        <f>O9</f>
        <v>227098</v>
      </c>
      <c r="O16" s="51"/>
      <c r="P16" s="52">
        <f>(N17-N16)/N16</f>
        <v>-0.1640525235801284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3" t="str">
        <f>+B10</f>
        <v>Real 2026</v>
      </c>
      <c r="M17" s="54"/>
      <c r="N17" s="55">
        <f>O10</f>
        <v>189842</v>
      </c>
      <c r="O17" s="56"/>
      <c r="P17" s="57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8"/>
      <c r="M18" s="58"/>
      <c r="N18" s="58"/>
      <c r="O18" s="58"/>
      <c r="P18" s="58"/>
      <c r="Q18" s="59"/>
      <c r="R18" s="60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1"/>
      <c r="L19" s="36" t="s">
        <v>16</v>
      </c>
      <c r="M19" s="37"/>
      <c r="N19" s="37"/>
      <c r="O19" s="37"/>
      <c r="P19" s="38" t="s">
        <v>17</v>
      </c>
      <c r="Q19" s="62"/>
      <c r="R19" s="60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1"/>
      <c r="L20" s="40" t="s">
        <v>19</v>
      </c>
      <c r="M20" s="41"/>
      <c r="N20" s="41"/>
      <c r="O20" s="41"/>
      <c r="P20" s="42" t="s">
        <v>18</v>
      </c>
      <c r="Q20" s="63"/>
      <c r="R20" s="60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1"/>
      <c r="L21" s="43" t="str">
        <f>+L15</f>
        <v>Preliminar 2026</v>
      </c>
      <c r="M21" s="44"/>
      <c r="N21" s="45">
        <f>+P8</f>
        <v>441337</v>
      </c>
      <c r="O21" s="46"/>
      <c r="P21" s="47">
        <f>(N23-N21)/N21</f>
        <v>-0.56984798464665321</v>
      </c>
      <c r="Q21" s="64"/>
      <c r="R21" s="60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1"/>
      <c r="L22" s="48" t="str">
        <f>+L16</f>
        <v>REAL 2025</v>
      </c>
      <c r="M22" s="49"/>
      <c r="N22" s="50">
        <f>+P9</f>
        <v>558280</v>
      </c>
      <c r="O22" s="51"/>
      <c r="P22" s="52">
        <f>(N23-N22)/N22</f>
        <v>-0.65995199541448735</v>
      </c>
      <c r="Q22" s="64"/>
      <c r="R22" s="60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1"/>
      <c r="L23" s="65" t="str">
        <f>+L17</f>
        <v>Real 2026</v>
      </c>
      <c r="M23" s="66"/>
      <c r="N23" s="67">
        <f>+P10</f>
        <v>189842</v>
      </c>
      <c r="O23" s="66"/>
      <c r="P23" s="68"/>
      <c r="Q23" s="64"/>
      <c r="R23" s="60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1"/>
      <c r="L24" s="69"/>
      <c r="M24" s="70"/>
      <c r="N24" s="71"/>
      <c r="O24" s="72"/>
      <c r="P24" s="73"/>
      <c r="Q24" s="64"/>
      <c r="R24" s="60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1"/>
      <c r="L25" s="74"/>
      <c r="M25" s="74"/>
      <c r="N25" s="74"/>
      <c r="O25" s="75"/>
      <c r="P25" s="74"/>
      <c r="Q25" s="64"/>
      <c r="R25" s="60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6"/>
      <c r="M26" s="76"/>
      <c r="N26" s="76"/>
      <c r="O26" s="76"/>
      <c r="P26" s="76"/>
      <c r="Q26" s="62"/>
      <c r="R26" s="60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6"/>
      <c r="M27" s="76"/>
      <c r="N27" s="76"/>
      <c r="O27" s="76"/>
      <c r="P27" s="76"/>
      <c r="Q27" s="74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"/>
      <c r="M28" s="76"/>
      <c r="N28" s="76"/>
      <c r="O28" s="76"/>
      <c r="P28" s="76"/>
      <c r="Q28" s="74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6"/>
      <c r="M29" s="76"/>
      <c r="N29" s="76"/>
      <c r="O29" s="76"/>
      <c r="P29" s="76"/>
      <c r="Q29" s="74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6"/>
      <c r="M30" s="76"/>
      <c r="N30" s="76"/>
      <c r="O30" s="76"/>
      <c r="P30" s="76"/>
      <c r="Q30" s="74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6"/>
      <c r="M31" s="76"/>
      <c r="N31" s="76"/>
      <c r="O31" s="76"/>
      <c r="P31" s="76"/>
      <c r="Q31" s="74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6"/>
      <c r="M32" s="76"/>
      <c r="N32" s="76"/>
      <c r="O32" s="76"/>
      <c r="P32" s="76"/>
      <c r="Q32" s="74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6"/>
      <c r="M33" s="76"/>
      <c r="N33" s="76"/>
      <c r="O33" s="76"/>
      <c r="P33" s="76"/>
      <c r="Q33" s="74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6"/>
      <c r="M34" s="76"/>
      <c r="N34" s="76"/>
      <c r="O34" s="76"/>
      <c r="P34" s="76"/>
      <c r="Q34" s="74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6"/>
      <c r="M35" s="76"/>
      <c r="N35" s="76"/>
      <c r="O35" s="76"/>
      <c r="P35" s="76"/>
      <c r="Q35" s="74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6"/>
      <c r="M36" s="76"/>
      <c r="N36" s="76"/>
      <c r="O36" s="76"/>
      <c r="P36" s="76"/>
      <c r="Q36" s="74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6"/>
      <c r="M37" s="76"/>
      <c r="N37" s="76"/>
      <c r="O37" s="76"/>
      <c r="P37" s="76"/>
      <c r="Q37" s="74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6"/>
      <c r="M38" s="76"/>
      <c r="N38" s="76"/>
      <c r="O38" s="76"/>
      <c r="P38" s="76"/>
      <c r="Q38" s="74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2026-05-04T21:51:04Z</dcterms:created>
  <dcterms:modified xsi:type="dcterms:W3CDTF">2026-05-04T21:52:09Z</dcterms:modified>
</cp:coreProperties>
</file>