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EmbTuristicas" sheetId="1" r:id="rId1"/>
  </sheets>
  <externalReferences>
    <externalReference r:id="rId2"/>
  </externalReferences>
  <definedNames>
    <definedName name="_xlnm.Print_Area" localSheetId="0">EmbTuristicas!$B$1:$P$42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3" i="1"/>
  <c r="L18" i="1"/>
  <c r="L24" i="1" s="1"/>
  <c r="L17" i="1"/>
  <c r="L23" i="1" s="1"/>
  <c r="N16" i="1"/>
  <c r="L16" i="1"/>
  <c r="L22" i="1" s="1"/>
  <c r="P10" i="1"/>
  <c r="N24" i="1" s="1"/>
  <c r="O10" i="1"/>
  <c r="N18" i="1" s="1"/>
  <c r="P9" i="1"/>
  <c r="N23" i="1" s="1"/>
  <c r="O9" i="1"/>
  <c r="N17" i="1" s="1"/>
  <c r="P8" i="1"/>
  <c r="N22" i="1" s="1"/>
  <c r="O8" i="1"/>
  <c r="P22" i="1" l="1"/>
  <c r="P23" i="1"/>
  <c r="P16" i="1"/>
  <c r="P17" i="1"/>
</calcChain>
</file>

<file path=xl/sharedStrings.xml><?xml version="1.0" encoding="utf-8"?>
<sst xmlns="http://schemas.openxmlformats.org/spreadsheetml/2006/main" count="30" uniqueCount="24">
  <si>
    <t>RECORRIDOS (ATRAQUE Y DESATRAQUES) DE EMBARCACIONES TURISTICAS</t>
  </si>
  <si>
    <t>ATRAQUES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</si>
  <si>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</si>
  <si>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</si>
  <si>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</si>
  <si>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</si>
  <si>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</si>
  <si>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</si>
  <si>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</si>
  <si>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</si>
  <si>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</si>
  <si>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FEBRERO</t>
  </si>
  <si>
    <t>Total Año</t>
  </si>
  <si>
    <t>Preliminar 2026</t>
  </si>
  <si>
    <t>REAL 2025</t>
  </si>
  <si>
    <t>REAL 2026</t>
  </si>
  <si>
    <t>Análisis Acumulado</t>
  </si>
  <si>
    <t>Var.</t>
  </si>
  <si>
    <t>%</t>
  </si>
  <si>
    <t>Anual</t>
  </si>
  <si>
    <t>Acumulado 1er. Semestre</t>
  </si>
  <si>
    <t>REAL 2009</t>
  </si>
  <si>
    <t>PLAN</t>
  </si>
  <si>
    <t>Al mes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</si>
</sst>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2" x14ac:knownFonts="1">
    <font>
      <sz val="10"/>
      <name val="Arial"/>
      <family val="2"/>
    </font>
    <font>
      <sz val="10"/>
      <name val="Arial"/>
      <family val="2"/>
    </font>
    <font>
      <b/>
      <i/>
      <sz val="18"/>
      <name val="Montserrat"/>
    </font>
    <font>
      <b/>
      <sz val="12"/>
      <name val="Arial"/>
      <family val="2"/>
    </font>
    <font>
      <b/>
      <sz val="14"/>
      <name val="Montserrat"/>
    </font>
    <font>
      <b/>
      <sz val="10"/>
      <name val="Montserrat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rgb="FF285C4D"/>
      <name val="Montserrat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2"/>
      <color rgb="FF990033"/>
      <name val="Montserrat"/>
    </font>
    <font>
      <b/>
      <sz val="12"/>
      <name val="Montserrat"/>
    </font>
    <font>
      <b/>
      <sz val="10"/>
      <color rgb="FF285C4D"/>
      <name val="Montserrat"/>
    </font>
    <font>
      <b/>
      <sz val="10"/>
      <color rgb="FFB38E5D"/>
      <name val="Montserrat"/>
    </font>
    <font>
      <b/>
      <sz val="10"/>
      <color rgb="FF9D2449"/>
      <name val="Montserrat"/>
    </font>
    <font>
      <sz val="10"/>
      <color rgb="FF9D2449"/>
      <name val="Montserrat"/>
    </font>
    <font>
      <sz val="12"/>
      <name val="Montserrat"/>
    </font>
    <font>
      <b/>
      <sz val="12"/>
      <color rgb="FF002060"/>
      <name val="Arial"/>
      <family val="2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right"/>
    </xf>
    <xf numFmtId="0" fontId="3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3" borderId="6" xfId="0" applyFont="1" applyFill="1" applyBorder="1"/>
    <xf numFmtId="0" fontId="7" fillId="3" borderId="6" xfId="0" applyFont="1" applyFill="1" applyBorder="1"/>
    <xf numFmtId="0" fontId="6" fillId="0" borderId="0" xfId="0" applyFont="1"/>
    <xf numFmtId="0" fontId="8" fillId="0" borderId="7" xfId="0" applyFont="1" applyBorder="1" applyAlignment="1">
      <alignment vertical="center"/>
    </xf>
    <xf numFmtId="164" fontId="8" fillId="3" borderId="6" xfId="2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164" fontId="10" fillId="3" borderId="3" xfId="2" applyNumberFormat="1" applyFont="1" applyFill="1" applyBorder="1" applyAlignment="1">
      <alignment vertical="center"/>
    </xf>
    <xf numFmtId="164" fontId="11" fillId="3" borderId="3" xfId="2" applyNumberFormat="1" applyFont="1" applyFill="1" applyBorder="1" applyAlignment="1">
      <alignment vertical="center"/>
    </xf>
    <xf numFmtId="164" fontId="9" fillId="0" borderId="9" xfId="2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64" fontId="10" fillId="0" borderId="5" xfId="2" applyNumberFormat="1" applyFont="1" applyBorder="1" applyAlignment="1">
      <alignment vertical="center"/>
    </xf>
    <xf numFmtId="164" fontId="10" fillId="0" borderId="5" xfId="2" applyNumberFormat="1" applyFont="1" applyFill="1" applyBorder="1" applyAlignment="1">
      <alignment vertical="center"/>
    </xf>
    <xf numFmtId="0" fontId="1" fillId="0" borderId="0" xfId="0" applyFont="1" applyBorder="1" applyAlignment="1"/>
    <xf numFmtId="165" fontId="0" fillId="0" borderId="0" xfId="0" applyNumberFormat="1"/>
    <xf numFmtId="0" fontId="1" fillId="3" borderId="0" xfId="0" applyFont="1" applyFill="1"/>
    <xf numFmtId="0" fontId="12" fillId="4" borderId="7" xfId="0" applyFont="1" applyFill="1" applyBorder="1"/>
    <xf numFmtId="0" fontId="12" fillId="4" borderId="6" xfId="0" applyFont="1" applyFill="1" applyBorder="1"/>
    <xf numFmtId="0" fontId="5" fillId="4" borderId="11" xfId="0" applyFont="1" applyFill="1" applyBorder="1" applyAlignment="1">
      <alignment horizontal="center" vertical="center"/>
    </xf>
    <xf numFmtId="0" fontId="12" fillId="4" borderId="10" xfId="0" applyFont="1" applyFill="1" applyBorder="1"/>
    <xf numFmtId="0" fontId="12" fillId="4" borderId="12" xfId="0" applyFont="1" applyFill="1" applyBorder="1"/>
    <xf numFmtId="0" fontId="5" fillId="4" borderId="13" xfId="0" applyFont="1" applyFill="1" applyBorder="1" applyAlignment="1">
      <alignment horizontal="center" vertical="center"/>
    </xf>
    <xf numFmtId="0" fontId="8" fillId="0" borderId="6" xfId="0" applyFont="1" applyBorder="1"/>
    <xf numFmtId="164" fontId="8" fillId="0" borderId="6" xfId="2" applyNumberFormat="1" applyFont="1" applyBorder="1"/>
    <xf numFmtId="0" fontId="13" fillId="0" borderId="0" xfId="0" applyFont="1"/>
    <xf numFmtId="166" fontId="13" fillId="0" borderId="11" xfId="1" applyNumberFormat="1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Border="1"/>
    <xf numFmtId="164" fontId="9" fillId="0" borderId="0" xfId="2" applyNumberFormat="1" applyFont="1" applyBorder="1"/>
    <xf numFmtId="0" fontId="14" fillId="0" borderId="0" xfId="0" applyFont="1"/>
    <xf numFmtId="166" fontId="14" fillId="0" borderId="14" xfId="1" applyNumberFormat="1" applyFont="1" applyBorder="1"/>
    <xf numFmtId="0" fontId="10" fillId="0" borderId="12" xfId="0" applyFont="1" applyBorder="1"/>
    <xf numFmtId="164" fontId="10" fillId="0" borderId="12" xfId="2" applyNumberFormat="1" applyFont="1" applyBorder="1"/>
    <xf numFmtId="0" fontId="15" fillId="0" borderId="12" xfId="0" applyFont="1" applyBorder="1"/>
    <xf numFmtId="0" fontId="15" fillId="0" borderId="13" xfId="0" applyFont="1" applyBorder="1"/>
    <xf numFmtId="0" fontId="1" fillId="0" borderId="0" xfId="0" applyFont="1"/>
    <xf numFmtId="0" fontId="16" fillId="0" borderId="12" xfId="0" applyFont="1" applyBorder="1"/>
    <xf numFmtId="0" fontId="17" fillId="0" borderId="0" xfId="0" applyFont="1" applyFill="1" applyBorder="1" applyAlignment="1"/>
    <xf numFmtId="0" fontId="12" fillId="0" borderId="0" xfId="0" applyFont="1" applyFill="1" applyBorder="1" applyAlignment="1"/>
    <xf numFmtId="164" fontId="17" fillId="0" borderId="0" xfId="2" applyNumberFormat="1" applyFont="1" applyFill="1" applyBorder="1"/>
    <xf numFmtId="0" fontId="6" fillId="0" borderId="0" xfId="0" applyFont="1" applyFill="1" applyBorder="1" applyAlignment="1"/>
    <xf numFmtId="0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0" fontId="18" fillId="0" borderId="0" xfId="0" applyFont="1" applyFill="1" applyBorder="1" applyAlignment="1"/>
    <xf numFmtId="0" fontId="3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65" fontId="20" fillId="0" borderId="0" xfId="0" applyNumberFormat="1" applyFont="1"/>
    <xf numFmtId="164" fontId="8" fillId="0" borderId="5" xfId="2" applyNumberFormat="1" applyFont="1" applyBorder="1" applyAlignment="1">
      <alignment vertical="center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s-ES" sz="2400"/>
              <a:t>Análisis del Periodo </a:t>
            </a:r>
          </a:p>
        </c:rich>
      </c:tx>
      <c:layout>
        <c:manualLayout>
          <c:xMode val="edge"/>
          <c:yMode val="edge"/>
          <c:x val="2.7261462205700211E-2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090139783016802E-2"/>
          <c:y val="0.29411806176031441"/>
          <c:w val="0.89219438820764208"/>
          <c:h val="0.59049838988524328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EmbTuristicas!$B$9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12700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3604953911553407E-2"/>
                  <c:y val="-4.31957460858301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B46-4217-B9AF-DA49D271EA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EmbTuristicas!$C$9:$N$9</c:f>
              <c:numCache>
                <c:formatCode>_-* #,##0_-;\-* #,##0_-;_-* "-"??_-;_-@_-</c:formatCode>
                <c:ptCount val="12"/>
                <c:pt idx="0">
                  <c:v>3461</c:v>
                </c:pt>
                <c:pt idx="1">
                  <c:v>3200</c:v>
                </c:pt>
                <c:pt idx="2">
                  <c:v>3398</c:v>
                </c:pt>
                <c:pt idx="3">
                  <c:v>2953</c:v>
                </c:pt>
                <c:pt idx="4">
                  <c:v>2624</c:v>
                </c:pt>
                <c:pt idx="5">
                  <c:v>2521</c:v>
                </c:pt>
                <c:pt idx="6">
                  <c:v>2702</c:v>
                </c:pt>
                <c:pt idx="7">
                  <c:v>2526</c:v>
                </c:pt>
                <c:pt idx="8">
                  <c:v>2315</c:v>
                </c:pt>
                <c:pt idx="9">
                  <c:v>2078</c:v>
                </c:pt>
                <c:pt idx="10">
                  <c:v>2174</c:v>
                </c:pt>
                <c:pt idx="11">
                  <c:v>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46-4217-B9AF-DA49D271EACB}"/>
            </c:ext>
          </c:extLst>
        </c:ser>
        <c:ser>
          <c:idx val="0"/>
          <c:order val="2"/>
          <c:tx>
            <c:strRef>
              <c:f>EmbTuristicas!$B$10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800000"/>
              </a:solidFill>
            </a:ln>
          </c:spPr>
          <c:invertIfNegative val="0"/>
          <c:dLbls>
            <c:dLbl>
              <c:idx val="0"/>
              <c:layout>
                <c:manualLayout>
                  <c:x val="1.5699468171244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B46-4217-B9AF-DA49D271EA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EmbTuristicas!$C$10:$N$10</c:f>
              <c:numCache>
                <c:formatCode>_-* #,##0_-;\-* #,##0_-;_-* "-"??_-;_-@_-</c:formatCode>
                <c:ptCount val="12"/>
                <c:pt idx="0">
                  <c:v>3258</c:v>
                </c:pt>
                <c:pt idx="1">
                  <c:v>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46-4217-B9AF-DA49D271E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0992"/>
        <c:axId val="512580600"/>
      </c:barChart>
      <c:lineChart>
        <c:grouping val="stacked"/>
        <c:varyColors val="0"/>
        <c:ser>
          <c:idx val="1"/>
          <c:order val="0"/>
          <c:tx>
            <c:strRef>
              <c:f>EmbTuristicas!$B$8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19050">
              <a:solidFill>
                <a:srgbClr val="285C4D"/>
              </a:solidFill>
              <a:prstDash val="solid"/>
            </a:ln>
          </c:spPr>
          <c:marker>
            <c:spPr>
              <a:solidFill>
                <a:srgbClr val="9D2449"/>
              </a:solidFill>
              <a:ln w="19050">
                <a:solidFill>
                  <a:srgbClr val="285C4D"/>
                </a:solidFill>
              </a:ln>
            </c:spPr>
          </c:marker>
          <c:dLbls>
            <c:dLbl>
              <c:idx val="1"/>
              <c:layout>
                <c:manualLayout>
                  <c:x val="0"/>
                  <c:y val="4.7944143979463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 u="none">
                      <a:solidFill>
                        <a:srgbClr val="285C4D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B46-4217-B9AF-DA49D271EACB}"/>
                </c:ext>
              </c:extLst>
            </c:dLbl>
            <c:dLbl>
              <c:idx val="6"/>
              <c:layout>
                <c:manualLayout>
                  <c:x val="-1.9204930792662969E-2"/>
                  <c:y val="5.7913148231119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B46-4217-B9AF-DA49D271EACB}"/>
                </c:ext>
              </c:extLst>
            </c:dLbl>
            <c:dLbl>
              <c:idx val="7"/>
              <c:layout>
                <c:manualLayout>
                  <c:x val="-9.8522619340358723E-3"/>
                  <c:y val="4.536742361243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B46-4217-B9AF-DA49D271EACB}"/>
                </c:ext>
              </c:extLst>
            </c:dLbl>
            <c:dLbl>
              <c:idx val="8"/>
              <c:layout>
                <c:manualLayout>
                  <c:x val="-1.2988331211650345E-2"/>
                  <c:y val="1.0093503995676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B46-4217-B9AF-DA49D271EACB}"/>
                </c:ext>
              </c:extLst>
            </c:dLbl>
            <c:dLbl>
              <c:idx val="9"/>
              <c:layout>
                <c:manualLayout>
                  <c:x val="-1.6235414014562782E-2"/>
                  <c:y val="1.5140255993514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B46-4217-B9AF-DA49D271EA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EmbTuristicas!$C$8:$N$8</c:f>
              <c:numCache>
                <c:formatCode>_-* #,##0_-;\-* #,##0_-;_-* "-"??_-;_-@_-</c:formatCode>
                <c:ptCount val="12"/>
                <c:pt idx="0">
                  <c:v>3100</c:v>
                </c:pt>
                <c:pt idx="1">
                  <c:v>2400</c:v>
                </c:pt>
                <c:pt idx="2">
                  <c:v>3140</c:v>
                </c:pt>
                <c:pt idx="3">
                  <c:v>2400</c:v>
                </c:pt>
                <c:pt idx="4">
                  <c:v>2350</c:v>
                </c:pt>
                <c:pt idx="5">
                  <c:v>2300</c:v>
                </c:pt>
                <c:pt idx="6">
                  <c:v>3200</c:v>
                </c:pt>
                <c:pt idx="7">
                  <c:v>2100</c:v>
                </c:pt>
                <c:pt idx="8">
                  <c:v>1800</c:v>
                </c:pt>
                <c:pt idx="9">
                  <c:v>2150</c:v>
                </c:pt>
                <c:pt idx="10">
                  <c:v>2350</c:v>
                </c:pt>
                <c:pt idx="11">
                  <c:v>3400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46-4217-B9AF-DA49D271E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0992"/>
        <c:axId val="512580600"/>
      </c:lineChart>
      <c:catAx>
        <c:axId val="51258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9151065109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0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Recorridos</a:t>
                </a:r>
              </a:p>
            </c:rich>
          </c:tx>
          <c:layout>
            <c:manualLayout>
              <c:xMode val="edge"/>
              <c:yMode val="edge"/>
              <c:x val="5.0301333151200134E-3"/>
              <c:y val="0.4872668970677399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9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5163038103898517"/>
          <c:y val="0.10669635303651416"/>
          <c:w val="0.54358227082895383"/>
          <c:h val="5.131140208879705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12</xdr:row>
      <xdr:rowOff>158184</xdr:rowOff>
    </xdr:from>
    <xdr:to>
      <xdr:col>10</xdr:col>
      <xdr:colOff>571499</xdr:colOff>
      <xdr:row>41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3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4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5" name="CuadroTexto 4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6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7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8" name="CuadroTexto 7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 editAs="oneCell">
    <xdr:from>
      <xdr:col>1</xdr:col>
      <xdr:colOff>313523</xdr:colOff>
      <xdr:row>0</xdr:row>
      <xdr:rowOff>59530</xdr:rowOff>
    </xdr:from>
    <xdr:to>
      <xdr:col>5</xdr:col>
      <xdr:colOff>28904</xdr:colOff>
      <xdr:row>1</xdr:row>
      <xdr:rowOff>273041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898" y="59530"/>
          <a:ext cx="3658731" cy="83263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0.45105</cdr:x>
      <cdr:y>0.58824</cdr:y>
    </cdr:from>
    <cdr:to>
      <cdr:x>0.57001</cdr:x>
      <cdr:y>0.80543</cdr:y>
    </cdr:to>
    <cdr:sp macro="" textlink="">
      <cdr:nvSpPr>
        <cdr:cNvPr id="2" name="1 Rectángulo"/>
        <cdr:cNvSpPr/>
      </cdr:nvSpPr>
      <cdr:spPr bwMode="auto">
        <a:xfrm xmlns:a="http://schemas.openxmlformats.org/drawingml/2006/main">
          <a:off x="3467100" y="2476500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2026</v>
          </cell>
          <cell r="C8">
            <v>3100</v>
          </cell>
          <cell r="D8">
            <v>2400</v>
          </cell>
          <cell r="E8">
            <v>3140</v>
          </cell>
          <cell r="F8">
            <v>2400</v>
          </cell>
          <cell r="G8">
            <v>2350</v>
          </cell>
          <cell r="H8">
            <v>2300</v>
          </cell>
          <cell r="I8">
            <v>3200</v>
          </cell>
          <cell r="J8">
            <v>2100</v>
          </cell>
          <cell r="K8">
            <v>1800</v>
          </cell>
          <cell r="L8">
            <v>2150</v>
          </cell>
          <cell r="M8">
            <v>2350</v>
          </cell>
          <cell r="N8">
            <v>3400</v>
          </cell>
        </row>
        <row r="9">
          <cell r="B9" t="str">
            <v>REAL 2025</v>
          </cell>
          <cell r="C9">
            <v>3461</v>
          </cell>
          <cell r="D9">
            <v>3200</v>
          </cell>
          <cell r="E9">
            <v>3398</v>
          </cell>
          <cell r="F9">
            <v>2953</v>
          </cell>
          <cell r="G9">
            <v>2624</v>
          </cell>
          <cell r="H9">
            <v>2521</v>
          </cell>
          <cell r="I9">
            <v>2702</v>
          </cell>
          <cell r="J9">
            <v>2526</v>
          </cell>
          <cell r="K9">
            <v>2315</v>
          </cell>
          <cell r="L9">
            <v>2078</v>
          </cell>
          <cell r="M9">
            <v>2174</v>
          </cell>
          <cell r="N9">
            <v>2808</v>
          </cell>
        </row>
        <row r="10">
          <cell r="B10" t="str">
            <v>REAL 2026</v>
          </cell>
          <cell r="C10">
            <v>3258</v>
          </cell>
          <cell r="D10">
            <v>2607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"/>
  <sheetViews>
    <sheetView showGridLines="0" tabSelected="1" zoomScale="80" zoomScaleNormal="80" workbookViewId="0">
      <selection activeCell="U18" sqref="U18"/>
    </sheetView>
  </sheetViews>
  <sheetFormatPr baseColWidth="10" defaultColWidth="11.42578125" defaultRowHeight="12.75" x14ac:dyDescent="0.2"/>
  <cols>
    <col min="1" max="1" width="5" customWidth="1"/>
    <col min="2" max="2" width="27.85546875" bestFit="1" customWidth="1"/>
    <col min="3" max="3" width="10.140625" customWidth="1"/>
    <col min="4" max="4" width="10.85546875" customWidth="1"/>
    <col min="5" max="5" width="10.28515625" customWidth="1"/>
    <col min="6" max="6" width="12.5703125" customWidth="1"/>
    <col min="7" max="8" width="10.140625" customWidth="1"/>
    <col min="9" max="9" width="11.140625" customWidth="1"/>
    <col min="10" max="11" width="10.42578125" customWidth="1"/>
    <col min="12" max="12" width="10.140625" customWidth="1"/>
    <col min="13" max="14" width="11.7109375" customWidth="1"/>
    <col min="15" max="15" width="15.140625" bestFit="1" customWidth="1"/>
    <col min="16" max="16" width="12.5703125" customWidth="1"/>
    <col min="17" max="17" width="6.28515625" customWidth="1"/>
    <col min="18" max="18" width="7.85546875" customWidth="1"/>
    <col min="19" max="19" width="6.85546875" customWidth="1"/>
  </cols>
  <sheetData>
    <row r="1" spans="2:17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7" ht="42" customHeight="1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15" customHeight="1" thickBot="1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2:17" ht="15" customHeight="1" thickTop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ht="1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ht="48" customHeight="1" x14ac:dyDescent="0.2">
      <c r="B6" s="6" t="s">
        <v>1</v>
      </c>
      <c r="C6" s="6" t="s">
        <v>2</v>
      </c>
      <c r="D6" s="7" t="s">
        <v>3</v>
      </c>
      <c r="E6" s="7" t="s">
        <v>4</v>
      </c>
      <c r="F6" s="7" t="s">
        <v>5</v>
      </c>
      <c r="G6" s="7" t="s">
        <v>4</v>
      </c>
      <c r="H6" s="7" t="s">
        <v>6</v>
      </c>
      <c r="I6" s="7" t="s">
        <v>6</v>
      </c>
      <c r="J6" s="7" t="s">
        <v>5</v>
      </c>
      <c r="K6" s="7" t="s">
        <v>7</v>
      </c>
      <c r="L6" s="7" t="s">
        <v>8</v>
      </c>
      <c r="M6" s="7" t="s">
        <v>9</v>
      </c>
      <c r="N6" s="8" t="s">
        <v>10</v>
      </c>
      <c r="O6" s="9" t="s">
        <v>11</v>
      </c>
      <c r="P6" s="9" t="s">
        <v>12</v>
      </c>
    </row>
    <row r="7" spans="2:17" ht="1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3"/>
    </row>
    <row r="8" spans="2:17" ht="18" customHeight="1" x14ac:dyDescent="0.2">
      <c r="B8" s="14" t="s">
        <v>13</v>
      </c>
      <c r="C8" s="15">
        <v>3100</v>
      </c>
      <c r="D8" s="15">
        <v>2400</v>
      </c>
      <c r="E8" s="15">
        <v>3140</v>
      </c>
      <c r="F8" s="15">
        <v>2400</v>
      </c>
      <c r="G8" s="15">
        <v>2350</v>
      </c>
      <c r="H8" s="15">
        <v>2300</v>
      </c>
      <c r="I8" s="15">
        <v>3200</v>
      </c>
      <c r="J8" s="15">
        <v>2100</v>
      </c>
      <c r="K8" s="15">
        <v>1800</v>
      </c>
      <c r="L8" s="15">
        <v>2150</v>
      </c>
      <c r="M8" s="15">
        <v>2350</v>
      </c>
      <c r="N8" s="15">
        <v>3400</v>
      </c>
      <c r="O8" s="59">
        <f>C8+D8</f>
        <v>5500</v>
      </c>
      <c r="P8" s="59">
        <f>SUM(C8:N8)</f>
        <v>30690</v>
      </c>
    </row>
    <row r="9" spans="2:17" ht="18" customHeight="1" x14ac:dyDescent="0.2">
      <c r="B9" s="16" t="s">
        <v>14</v>
      </c>
      <c r="C9" s="17">
        <v>3461</v>
      </c>
      <c r="D9" s="17">
        <v>3200</v>
      </c>
      <c r="E9" s="17">
        <v>3398</v>
      </c>
      <c r="F9" s="17">
        <v>2953</v>
      </c>
      <c r="G9" s="17">
        <v>2624</v>
      </c>
      <c r="H9" s="17">
        <v>2521</v>
      </c>
      <c r="I9" s="17">
        <v>2702</v>
      </c>
      <c r="J9" s="17">
        <v>2526</v>
      </c>
      <c r="K9" s="18">
        <v>2315</v>
      </c>
      <c r="L9" s="18">
        <v>2078</v>
      </c>
      <c r="M9" s="18">
        <v>2174</v>
      </c>
      <c r="N9" s="18">
        <v>2808</v>
      </c>
      <c r="O9" s="19">
        <f>C9+D9</f>
        <v>6661</v>
      </c>
      <c r="P9" s="19">
        <f>SUM(C9:N9)</f>
        <v>32760</v>
      </c>
    </row>
    <row r="10" spans="2:17" ht="18" customHeight="1" x14ac:dyDescent="0.2">
      <c r="B10" s="20" t="s">
        <v>15</v>
      </c>
      <c r="C10" s="17">
        <v>3258</v>
      </c>
      <c r="D10" s="17">
        <v>2607</v>
      </c>
      <c r="E10" s="17"/>
      <c r="F10" s="17"/>
      <c r="G10" s="17"/>
      <c r="H10" s="17"/>
      <c r="I10" s="17"/>
      <c r="J10" s="17"/>
      <c r="K10" s="18"/>
      <c r="L10" s="18"/>
      <c r="M10" s="18"/>
      <c r="N10" s="18"/>
      <c r="O10" s="21">
        <f>SUM(C10,D10:N10)</f>
        <v>5865</v>
      </c>
      <c r="P10" s="22">
        <f>SUM(C10:N10)</f>
        <v>5865</v>
      </c>
    </row>
    <row r="11" spans="2:17" ht="15" customHeight="1" x14ac:dyDescent="0.2"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</row>
    <row r="12" spans="2:17" ht="15" customHeight="1" x14ac:dyDescent="0.2">
      <c r="B12" s="1"/>
    </row>
    <row r="14" spans="2:17" ht="18.75" x14ac:dyDescent="0.35">
      <c r="L14" s="26" t="s">
        <v>16</v>
      </c>
      <c r="M14" s="27"/>
      <c r="N14" s="27"/>
      <c r="O14" s="27"/>
      <c r="P14" s="28" t="s">
        <v>17</v>
      </c>
    </row>
    <row r="15" spans="2:17" ht="18.75" x14ac:dyDescent="0.35">
      <c r="L15" s="29" t="s">
        <v>23</v>
      </c>
      <c r="M15" s="30"/>
      <c r="N15" s="30"/>
      <c r="O15" s="30"/>
      <c r="P15" s="31" t="s">
        <v>18</v>
      </c>
    </row>
    <row r="16" spans="2:17" ht="18.75" x14ac:dyDescent="0.35">
      <c r="L16" s="14" t="str">
        <f>+B8</f>
        <v>Preliminar 2026</v>
      </c>
      <c r="M16" s="32"/>
      <c r="N16" s="33">
        <f>+O8</f>
        <v>5500</v>
      </c>
      <c r="O16" s="34"/>
      <c r="P16" s="35">
        <f>(N18-N16)/N16</f>
        <v>6.6363636363636361E-2</v>
      </c>
    </row>
    <row r="17" spans="12:17" ht="18.75" x14ac:dyDescent="0.35">
      <c r="L17" s="36" t="str">
        <f>+B9</f>
        <v>REAL 2025</v>
      </c>
      <c r="M17" s="37"/>
      <c r="N17" s="38">
        <f>+O9</f>
        <v>6661</v>
      </c>
      <c r="O17" s="39"/>
      <c r="P17" s="40">
        <f>(N18-N17)/N17</f>
        <v>-0.11950157633988891</v>
      </c>
    </row>
    <row r="18" spans="12:17" ht="18.75" x14ac:dyDescent="0.35">
      <c r="L18" s="20" t="str">
        <f>+B10</f>
        <v>REAL 2026</v>
      </c>
      <c r="M18" s="41"/>
      <c r="N18" s="42">
        <f>+O10</f>
        <v>5865</v>
      </c>
      <c r="O18" s="43"/>
      <c r="P18" s="44"/>
    </row>
    <row r="19" spans="12:17" x14ac:dyDescent="0.2">
      <c r="L19" s="45"/>
      <c r="M19" s="45"/>
      <c r="N19" s="45"/>
      <c r="O19" s="45"/>
      <c r="P19" s="45"/>
      <c r="Q19" s="45"/>
    </row>
    <row r="20" spans="12:17" ht="18.75" x14ac:dyDescent="0.35">
      <c r="L20" s="26" t="s">
        <v>16</v>
      </c>
      <c r="M20" s="27"/>
      <c r="N20" s="27"/>
      <c r="O20" s="27"/>
      <c r="P20" s="28" t="s">
        <v>17</v>
      </c>
      <c r="Q20" s="45"/>
    </row>
    <row r="21" spans="12:17" ht="18.75" x14ac:dyDescent="0.35">
      <c r="L21" s="29" t="s">
        <v>19</v>
      </c>
      <c r="M21" s="30"/>
      <c r="N21" s="30"/>
      <c r="O21" s="30"/>
      <c r="P21" s="31" t="s">
        <v>18</v>
      </c>
      <c r="Q21" s="45"/>
    </row>
    <row r="22" spans="12:17" ht="18.75" x14ac:dyDescent="0.35">
      <c r="L22" s="14" t="str">
        <f>+L16</f>
        <v>Preliminar 2026</v>
      </c>
      <c r="M22" s="32"/>
      <c r="N22" s="33">
        <f>+P8</f>
        <v>30690</v>
      </c>
      <c r="O22" s="34"/>
      <c r="P22" s="35">
        <f>(N24-N22)/N22</f>
        <v>-0.80889540566959917</v>
      </c>
      <c r="Q22" s="45"/>
    </row>
    <row r="23" spans="12:17" ht="15.75" customHeight="1" x14ac:dyDescent="0.35">
      <c r="L23" s="36" t="str">
        <f>+L17</f>
        <v>REAL 2025</v>
      </c>
      <c r="M23" s="37"/>
      <c r="N23" s="38">
        <f>+P9</f>
        <v>32760</v>
      </c>
      <c r="O23" s="39"/>
      <c r="P23" s="40">
        <f>(N24-N23)/N23</f>
        <v>-0.82097069597069594</v>
      </c>
      <c r="Q23" s="45"/>
    </row>
    <row r="24" spans="12:17" ht="15" customHeight="1" x14ac:dyDescent="0.35">
      <c r="L24" s="20" t="str">
        <f>+L18</f>
        <v>REAL 2026</v>
      </c>
      <c r="M24" s="41"/>
      <c r="N24" s="42">
        <f>+P10</f>
        <v>5865</v>
      </c>
      <c r="O24" s="46"/>
      <c r="P24" s="44"/>
      <c r="Q24" s="45"/>
    </row>
    <row r="25" spans="12:17" ht="15" customHeight="1" x14ac:dyDescent="0.35">
      <c r="L25" s="47"/>
      <c r="M25" s="48"/>
      <c r="N25" s="49"/>
      <c r="O25" s="48"/>
      <c r="P25" s="48"/>
      <c r="Q25" s="45"/>
    </row>
    <row r="26" spans="12:17" ht="15.75" customHeight="1" x14ac:dyDescent="0.35">
      <c r="L26" s="47"/>
      <c r="M26" s="48"/>
      <c r="N26" s="48"/>
      <c r="O26" s="48"/>
      <c r="P26" s="48"/>
      <c r="Q26" s="45"/>
    </row>
    <row r="27" spans="12:17" ht="12.75" customHeight="1" x14ac:dyDescent="0.25">
      <c r="L27" s="50"/>
      <c r="M27" s="51"/>
      <c r="N27" s="51"/>
      <c r="O27" s="51"/>
      <c r="P27" s="51"/>
      <c r="Q27" s="45"/>
    </row>
    <row r="28" spans="12:17" ht="12.75" customHeight="1" x14ac:dyDescent="0.25">
      <c r="L28" s="51"/>
      <c r="M28" s="51"/>
      <c r="N28" s="52"/>
      <c r="O28" s="51"/>
      <c r="P28" s="51"/>
      <c r="Q28" s="45"/>
    </row>
    <row r="29" spans="12:17" ht="12.75" customHeight="1" x14ac:dyDescent="0.25">
      <c r="L29" s="51"/>
      <c r="M29" s="51"/>
      <c r="N29" s="51"/>
      <c r="O29" s="51"/>
      <c r="P29" s="51"/>
      <c r="Q29" s="45"/>
    </row>
    <row r="30" spans="12:17" ht="12.75" customHeight="1" x14ac:dyDescent="0.25">
      <c r="L30" s="51"/>
      <c r="M30" s="51"/>
      <c r="N30" s="51"/>
      <c r="O30" s="51"/>
      <c r="P30" s="51"/>
      <c r="Q30" s="45"/>
    </row>
    <row r="31" spans="12:17" ht="12.75" customHeight="1" x14ac:dyDescent="0.25">
      <c r="L31" s="51"/>
      <c r="M31" s="51"/>
      <c r="N31" s="51"/>
      <c r="O31" s="51"/>
      <c r="P31" s="51"/>
      <c r="Q31" s="45"/>
    </row>
    <row r="32" spans="12:17" ht="12.75" customHeight="1" x14ac:dyDescent="0.25">
      <c r="L32" s="51"/>
      <c r="M32" s="51"/>
      <c r="N32" s="51"/>
      <c r="O32" s="51"/>
      <c r="P32" s="51"/>
      <c r="Q32" s="45"/>
    </row>
    <row r="33" spans="8:17" ht="12.75" customHeight="1" x14ac:dyDescent="0.25">
      <c r="L33" s="51"/>
      <c r="M33" s="51"/>
      <c r="N33" s="51"/>
      <c r="O33" s="51"/>
      <c r="P33" s="51"/>
      <c r="Q33" s="45"/>
    </row>
    <row r="34" spans="8:17" ht="12.75" customHeight="1" x14ac:dyDescent="0.25">
      <c r="L34" s="51"/>
      <c r="M34" s="51"/>
      <c r="N34" s="51"/>
      <c r="O34" s="51"/>
      <c r="P34" s="51"/>
      <c r="Q34" s="45"/>
    </row>
    <row r="35" spans="8:17" ht="12.75" customHeight="1" x14ac:dyDescent="0.25">
      <c r="L35" s="51"/>
      <c r="M35" s="51"/>
      <c r="N35" s="51"/>
      <c r="O35" s="51"/>
      <c r="P35" s="51"/>
      <c r="Q35" s="45"/>
    </row>
    <row r="36" spans="8:17" ht="12.75" customHeight="1" x14ac:dyDescent="0.25">
      <c r="L36" s="53"/>
      <c r="M36" s="53"/>
      <c r="N36" s="53"/>
      <c r="O36" s="53"/>
      <c r="P36" s="53"/>
    </row>
    <row r="37" spans="8:17" ht="12.75" customHeight="1" x14ac:dyDescent="0.25">
      <c r="L37" s="53"/>
      <c r="M37" s="53"/>
      <c r="N37" s="53"/>
      <c r="O37" s="53"/>
      <c r="P37" s="53"/>
    </row>
    <row r="38" spans="8:17" ht="12.75" customHeight="1" x14ac:dyDescent="0.25">
      <c r="L38" s="53"/>
      <c r="M38" s="53"/>
      <c r="N38" s="53"/>
      <c r="O38" s="53"/>
      <c r="P38" s="53"/>
    </row>
    <row r="39" spans="8:17" ht="12.75" customHeight="1" x14ac:dyDescent="0.25">
      <c r="L39" s="53"/>
      <c r="M39" s="53"/>
      <c r="N39" s="53"/>
      <c r="O39" s="53"/>
      <c r="P39" s="53"/>
    </row>
    <row r="40" spans="8:17" ht="12.75" customHeight="1" x14ac:dyDescent="0.25">
      <c r="L40" s="53"/>
      <c r="M40" s="53"/>
      <c r="N40" s="53"/>
      <c r="O40" s="53"/>
      <c r="P40" s="53"/>
    </row>
    <row r="41" spans="8:17" ht="15" x14ac:dyDescent="0.2">
      <c r="H41" s="13"/>
    </row>
    <row r="42" spans="8:17" ht="15" x14ac:dyDescent="0.2">
      <c r="H42" s="13"/>
    </row>
    <row r="43" spans="8:17" ht="15" x14ac:dyDescent="0.2">
      <c r="H43" s="13"/>
    </row>
    <row r="44" spans="8:17" ht="15" x14ac:dyDescent="0.2">
      <c r="H44" s="13"/>
    </row>
    <row r="45" spans="8:17" ht="15.75" x14ac:dyDescent="0.25">
      <c r="H45" s="54"/>
    </row>
    <row r="49" spans="2:16" x14ac:dyDescent="0.2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</row>
    <row r="50" spans="2:16" x14ac:dyDescent="0.2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</row>
    <row r="51" spans="2:16" ht="18" x14ac:dyDescent="0.25">
      <c r="B51" s="55"/>
      <c r="C51" s="55"/>
      <c r="D51" s="56" t="s">
        <v>20</v>
      </c>
      <c r="E51" s="56"/>
      <c r="F51" s="56"/>
      <c r="G51" s="56"/>
      <c r="H51" s="56"/>
      <c r="I51" s="57"/>
      <c r="J51" s="57"/>
      <c r="K51" s="57"/>
      <c r="L51" s="57"/>
      <c r="M51" s="57"/>
      <c r="N51" s="57"/>
      <c r="O51" s="55"/>
      <c r="P51" s="55"/>
    </row>
    <row r="52" spans="2:16" ht="18" x14ac:dyDescent="0.25">
      <c r="B52" s="55"/>
      <c r="C52" s="55"/>
      <c r="D52" s="56"/>
      <c r="E52" s="56"/>
      <c r="F52" s="56"/>
      <c r="G52" s="56"/>
      <c r="H52" s="56"/>
      <c r="I52" s="57"/>
      <c r="J52" s="57"/>
      <c r="K52" s="57"/>
      <c r="L52" s="57" t="s">
        <v>21</v>
      </c>
      <c r="M52" s="57"/>
      <c r="N52" s="57"/>
      <c r="O52" s="55"/>
      <c r="P52" s="55"/>
    </row>
    <row r="53" spans="2:16" ht="18" x14ac:dyDescent="0.25">
      <c r="B53" s="55"/>
      <c r="C53" s="55"/>
      <c r="D53" s="56" t="s">
        <v>22</v>
      </c>
      <c r="E53" s="56"/>
      <c r="F53" s="58">
        <f>SUM(C8:H8)</f>
        <v>15690</v>
      </c>
      <c r="G53" s="56"/>
      <c r="H53" s="56"/>
      <c r="I53" s="57"/>
      <c r="J53" s="57"/>
      <c r="K53" s="57"/>
      <c r="L53" s="57"/>
      <c r="M53" s="57"/>
      <c r="N53" s="57"/>
      <c r="O53" s="55"/>
      <c r="P53" s="55"/>
    </row>
    <row r="54" spans="2:16" ht="18" x14ac:dyDescent="0.25">
      <c r="B54" s="55"/>
      <c r="C54" s="55"/>
      <c r="D54" s="56">
        <v>2008</v>
      </c>
      <c r="E54" s="56"/>
      <c r="F54" s="58">
        <f>SUM(C9:H9)</f>
        <v>18157</v>
      </c>
      <c r="G54" s="56"/>
      <c r="H54" s="56"/>
      <c r="I54" s="57"/>
      <c r="J54" s="57"/>
      <c r="K54" s="57"/>
      <c r="L54" s="57"/>
      <c r="M54" s="57"/>
      <c r="N54" s="57"/>
      <c r="O54" s="55"/>
      <c r="P54" s="55"/>
    </row>
    <row r="55" spans="2:16" ht="18" x14ac:dyDescent="0.25">
      <c r="B55" s="55"/>
      <c r="C55" s="55"/>
      <c r="D55" s="56">
        <v>2009</v>
      </c>
      <c r="E55" s="56"/>
      <c r="F55" s="58">
        <f>SUM(C10:H10)</f>
        <v>5865</v>
      </c>
      <c r="G55" s="56"/>
      <c r="H55" s="56"/>
      <c r="I55" s="57"/>
      <c r="J55" s="57"/>
      <c r="K55" s="57"/>
      <c r="L55" s="57"/>
      <c r="M55" s="57"/>
      <c r="N55" s="57"/>
      <c r="O55" s="55"/>
      <c r="P55" s="55"/>
    </row>
    <row r="56" spans="2:16" ht="15" x14ac:dyDescent="0.2">
      <c r="B56" s="55"/>
      <c r="C56" s="55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5"/>
      <c r="P56" s="55"/>
    </row>
    <row r="57" spans="2:16" ht="15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2:16" ht="15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6" ht="15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</sheetData>
  <mergeCells count="1">
    <mergeCell ref="B2:P2"/>
  </mergeCells>
  <printOptions horizontalCentered="1"/>
  <pageMargins left="0.35" right="0.32" top="0.25" bottom="0.42" header="0" footer="0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EmbTuristicas</vt:lpstr>
      <vt:lpstr>EmbTuristicas!Área_de_impresión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2026-03-04T21:26:23Z</dcterms:created>
  <dcterms:modified xsi:type="dcterms:W3CDTF">2026-03-04T21:27:08Z</dcterms:modified>
</cp:coreProperties>
</file>