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20\ESTADISTICAS\"/>
    </mc:Choice>
  </mc:AlternateContent>
  <bookViews>
    <workbookView xWindow="0" yWindow="0" windowWidth="24000" windowHeight="9000"/>
  </bookViews>
  <sheets>
    <sheet name="EmbTuristicas" sheetId="1" r:id="rId1"/>
  </sheets>
  <externalReferences>
    <externalReference r:id="rId2"/>
  </externalReferences>
  <definedNames>
    <definedName name="_xlnm.Print_Area" localSheetId="0">EmbTuristicas!$B$1:$Q$41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L18" i="1"/>
  <c r="L24" i="1" s="1"/>
  <c r="L17" i="1"/>
  <c r="L23" i="1" s="1"/>
  <c r="L16" i="1"/>
  <c r="L22" i="1" s="1"/>
  <c r="P10" i="1"/>
  <c r="N24" i="1" s="1"/>
  <c r="O10" i="1"/>
  <c r="N18" i="1" s="1"/>
  <c r="P9" i="1"/>
  <c r="N23" i="1" s="1"/>
  <c r="O9" i="1"/>
  <c r="N17" i="1" s="1"/>
  <c r="N8" i="1"/>
  <c r="M8" i="1"/>
  <c r="L8" i="1"/>
  <c r="K8" i="1"/>
  <c r="J8" i="1"/>
  <c r="I8" i="1"/>
  <c r="H8" i="1"/>
  <c r="G8" i="1"/>
  <c r="F8" i="1"/>
  <c r="E8" i="1"/>
  <c r="D8" i="1"/>
  <c r="C8" i="1"/>
  <c r="F53" i="1" s="1"/>
  <c r="P17" i="1" l="1"/>
  <c r="P23" i="1"/>
  <c r="O8" i="1"/>
  <c r="N16" i="1" s="1"/>
  <c r="P16" i="1" s="1"/>
  <c r="P8" i="1"/>
  <c r="N22" i="1" s="1"/>
  <c r="P22" i="1" s="1"/>
</calcChain>
</file>

<file path=xl/sharedStrings.xml><?xml version="1.0" encoding="utf-8"?>
<sst xmlns="http://schemas.openxmlformats.org/spreadsheetml/2006/main" count="33" uniqueCount="27">
  <si>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</si>
  <si>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</si>
  <si>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</si>
  <si>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</si>
  <si>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</si>
  <si>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</si>
  <si>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</si>
  <si>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</si>
  <si>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</si>
  <si>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</si>
  <si>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</si>
  <si>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Ene-Ene</t>
  </si>
  <si>
    <t>Total Año</t>
  </si>
  <si>
    <t>Preliminar 2020</t>
  </si>
  <si>
    <t>REAL 2019</t>
  </si>
  <si>
    <t>REAL 2020</t>
  </si>
  <si>
    <t>Análisis Acumulado</t>
  </si>
  <si>
    <t>Var.</t>
  </si>
  <si>
    <t>Al mes de Enero-Ene</t>
  </si>
  <si>
    <t>%</t>
  </si>
  <si>
    <t>Anual</t>
  </si>
  <si>
    <t>Los Recorridos consideran atraques y desatraques</t>
  </si>
  <si>
    <t>desde los muelles de la terminal marítima a cargo</t>
  </si>
  <si>
    <t>de API Puerto Vallarta.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</si>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</sst>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2"/>
      <color theme="3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621132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6BE915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4" borderId="3" xfId="0" applyFont="1" applyFill="1" applyBorder="1"/>
    <xf numFmtId="0" fontId="7" fillId="4" borderId="3" xfId="0" applyFont="1" applyFill="1" applyBorder="1"/>
    <xf numFmtId="0" fontId="6" fillId="0" borderId="0" xfId="0" applyFont="1"/>
    <xf numFmtId="164" fontId="6" fillId="4" borderId="0" xfId="1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164" fontId="8" fillId="4" borderId="10" xfId="1" applyNumberFormat="1" applyFont="1" applyFill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4" fontId="9" fillId="0" borderId="10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vertical="center"/>
    </xf>
    <xf numFmtId="0" fontId="1" fillId="0" borderId="0" xfId="0" applyFont="1" applyBorder="1" applyAlignment="1"/>
    <xf numFmtId="165" fontId="0" fillId="0" borderId="0" xfId="0" applyNumberFormat="1"/>
    <xf numFmtId="0" fontId="1" fillId="4" borderId="0" xfId="0" applyFont="1" applyFill="1"/>
    <xf numFmtId="0" fontId="11" fillId="5" borderId="7" xfId="0" applyFont="1" applyFill="1" applyBorder="1"/>
    <xf numFmtId="0" fontId="11" fillId="5" borderId="13" xfId="0" applyFont="1" applyFill="1" applyBorder="1"/>
    <xf numFmtId="0" fontId="12" fillId="5" borderId="14" xfId="0" applyFont="1" applyFill="1" applyBorder="1" applyAlignment="1">
      <alignment horizontal="center" vertical="center"/>
    </xf>
    <xf numFmtId="0" fontId="11" fillId="5" borderId="12" xfId="0" applyFont="1" applyFill="1" applyBorder="1"/>
    <xf numFmtId="0" fontId="11" fillId="5" borderId="6" xfId="0" applyFont="1" applyFill="1" applyBorder="1"/>
    <xf numFmtId="0" fontId="12" fillId="5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164" fontId="6" fillId="0" borderId="13" xfId="1" applyNumberFormat="1" applyFont="1" applyBorder="1"/>
    <xf numFmtId="166" fontId="1" fillId="0" borderId="14" xfId="2" applyNumberFormat="1" applyFont="1" applyBorder="1"/>
    <xf numFmtId="0" fontId="6" fillId="0" borderId="9" xfId="0" applyFont="1" applyBorder="1" applyAlignment="1">
      <alignment vertical="center"/>
    </xf>
    <xf numFmtId="0" fontId="6" fillId="0" borderId="0" xfId="0" applyFont="1" applyBorder="1"/>
    <xf numFmtId="164" fontId="6" fillId="0" borderId="0" xfId="1" applyNumberFormat="1" applyFont="1" applyBorder="1"/>
    <xf numFmtId="166" fontId="1" fillId="0" borderId="16" xfId="2" applyNumberFormat="1" applyFont="1" applyBorder="1"/>
    <xf numFmtId="0" fontId="3" fillId="0" borderId="12" xfId="0" applyFont="1" applyBorder="1" applyAlignment="1">
      <alignment vertical="center"/>
    </xf>
    <xf numFmtId="0" fontId="3" fillId="0" borderId="6" xfId="0" applyFont="1" applyBorder="1"/>
    <xf numFmtId="164" fontId="3" fillId="0" borderId="6" xfId="1" applyNumberFormat="1" applyFont="1" applyBorder="1"/>
    <xf numFmtId="0" fontId="0" fillId="0" borderId="6" xfId="0" applyBorder="1"/>
    <xf numFmtId="0" fontId="5" fillId="0" borderId="15" xfId="0" applyFont="1" applyBorder="1"/>
    <xf numFmtId="0" fontId="1" fillId="0" borderId="0" xfId="0" applyFo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164" fontId="6" fillId="0" borderId="0" xfId="1" applyNumberFormat="1" applyFont="1" applyFill="1" applyBorder="1"/>
    <xf numFmtId="164" fontId="3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4" fillId="0" borderId="0" xfId="0" applyNumberFormat="1" applyFont="1"/>
    <xf numFmtId="0" fontId="16" fillId="0" borderId="7" xfId="0" applyFont="1" applyBorder="1" applyAlignment="1">
      <alignment vertical="center"/>
    </xf>
    <xf numFmtId="164" fontId="16" fillId="0" borderId="8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3056</c:v>
                </c:pt>
                <c:pt idx="1">
                  <c:v>2779</c:v>
                </c:pt>
                <c:pt idx="2">
                  <c:v>3027</c:v>
                </c:pt>
                <c:pt idx="3">
                  <c:v>2886</c:v>
                </c:pt>
                <c:pt idx="4">
                  <c:v>2632</c:v>
                </c:pt>
                <c:pt idx="5">
                  <c:v>2729</c:v>
                </c:pt>
                <c:pt idx="6">
                  <c:v>2899</c:v>
                </c:pt>
                <c:pt idx="7">
                  <c:v>2587</c:v>
                </c:pt>
                <c:pt idx="8">
                  <c:v>1992</c:v>
                </c:pt>
                <c:pt idx="9">
                  <c:v>2323</c:v>
                </c:pt>
                <c:pt idx="10">
                  <c:v>2477</c:v>
                </c:pt>
                <c:pt idx="11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D-4ABB-8956-9AE5AD068BC9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2020</c:v>
                </c:pt>
              </c:strCache>
            </c:strRef>
          </c:tx>
          <c:invertIfNegative val="0"/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FD-4ABB-8956-9AE5AD068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02344"/>
        <c:axId val="228703128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pPr>
              <a:ln w="19050">
                <a:solidFill>
                  <a:srgbClr val="002060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FD-4ABB-8956-9AE5AD068BC9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D-4ABB-8956-9AE5AD068BC9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FD-4ABB-8956-9AE5AD068BC9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D-4ABB-8956-9AE5AD068BC9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FD-4ABB-8956-9AE5AD068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3117.12</c:v>
                </c:pt>
                <c:pt idx="1">
                  <c:v>2834.58</c:v>
                </c:pt>
                <c:pt idx="2">
                  <c:v>3087.54</c:v>
                </c:pt>
                <c:pt idx="3">
                  <c:v>2943.7200000000003</c:v>
                </c:pt>
                <c:pt idx="4">
                  <c:v>2684.64</c:v>
                </c:pt>
                <c:pt idx="5">
                  <c:v>2783.58</c:v>
                </c:pt>
                <c:pt idx="6">
                  <c:v>2956.98</c:v>
                </c:pt>
                <c:pt idx="7">
                  <c:v>2638.7400000000002</c:v>
                </c:pt>
                <c:pt idx="8">
                  <c:v>2031.8400000000001</c:v>
                </c:pt>
                <c:pt idx="9">
                  <c:v>2369.46</c:v>
                </c:pt>
                <c:pt idx="10">
                  <c:v>2526.54</c:v>
                </c:pt>
                <c:pt idx="11">
                  <c:v>3150.78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FD-4ABB-8956-9AE5AD068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02344"/>
        <c:axId val="228703128"/>
      </c:lineChart>
      <c:catAx>
        <c:axId val="22870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8703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703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870234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42868591565949116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11</xdr:row>
      <xdr:rowOff>122465</xdr:rowOff>
    </xdr:from>
    <xdr:to>
      <xdr:col>10</xdr:col>
      <xdr:colOff>571499</xdr:colOff>
      <xdr:row>39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214313</xdr:rowOff>
    </xdr:from>
    <xdr:to>
      <xdr:col>5</xdr:col>
      <xdr:colOff>731043</xdr:colOff>
      <xdr:row>1</xdr:row>
      <xdr:rowOff>150581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4313"/>
          <a:ext cx="4600575" cy="55539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1OU9P4QT/BASE%20Estadis%20Ene-se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/>
      <sheetData sheetId="2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2020</v>
          </cell>
          <cell r="B8">
            <v>3117.12</v>
          </cell>
          <cell r="C8">
            <v>2834.58</v>
          </cell>
          <cell r="D8">
            <v>3087.54</v>
          </cell>
          <cell r="E8">
            <v>2943.7200000000003</v>
          </cell>
          <cell r="F8">
            <v>2684.64</v>
          </cell>
          <cell r="G8">
            <v>2783.58</v>
          </cell>
          <cell r="H8">
            <v>2956.98</v>
          </cell>
          <cell r="I8">
            <v>2638.7400000000002</v>
          </cell>
          <cell r="J8">
            <v>2031.8400000000001</v>
          </cell>
          <cell r="K8">
            <v>2369.46</v>
          </cell>
          <cell r="L8">
            <v>2526.54</v>
          </cell>
          <cell r="M8">
            <v>3150.78</v>
          </cell>
        </row>
        <row r="9">
          <cell r="A9" t="str">
            <v>REAL 2019</v>
          </cell>
          <cell r="B9">
            <v>3056</v>
          </cell>
          <cell r="C9">
            <v>2779</v>
          </cell>
          <cell r="D9">
            <v>3027</v>
          </cell>
          <cell r="E9">
            <v>2886</v>
          </cell>
          <cell r="F9">
            <v>2632</v>
          </cell>
          <cell r="G9">
            <v>2729</v>
          </cell>
          <cell r="H9">
            <v>2899</v>
          </cell>
          <cell r="I9">
            <v>2587</v>
          </cell>
          <cell r="J9">
            <v>1992</v>
          </cell>
          <cell r="K9">
            <v>2323</v>
          </cell>
          <cell r="L9">
            <v>2477</v>
          </cell>
          <cell r="M9">
            <v>3089</v>
          </cell>
        </row>
        <row r="10">
          <cell r="A10" t="str">
            <v>REAL 2020</v>
          </cell>
          <cell r="B10">
            <v>3189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T13" sqref="T13"/>
    </sheetView>
  </sheetViews>
  <sheetFormatPr baseColWidth="10" defaultColWidth="11.42578125" defaultRowHeight="12.75" x14ac:dyDescent="0.2"/>
  <cols>
    <col min="1" max="1" width="3" customWidth="1"/>
    <col min="2" max="2" width="27.85546875" bestFit="1" customWidth="1"/>
    <col min="3" max="3" width="10.140625" customWidth="1"/>
    <col min="4" max="4" width="9.71093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0" width="9.5703125" customWidth="1"/>
    <col min="11" max="11" width="10.42578125" customWidth="1"/>
    <col min="12" max="12" width="10.140625" customWidth="1"/>
    <col min="13" max="13" width="9.5703125" customWidth="1"/>
    <col min="14" max="15" width="11.7109375" customWidth="1"/>
    <col min="16" max="16" width="11.1406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15" customHeight="1" thickBo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7" ht="15" customHeight="1" thickTop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1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26.25" customHeight="1" x14ac:dyDescent="0.2">
      <c r="B6" s="6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7" t="s">
        <v>4</v>
      </c>
      <c r="H6" s="7" t="s">
        <v>6</v>
      </c>
      <c r="I6" s="7" t="s">
        <v>6</v>
      </c>
      <c r="J6" s="7" t="s">
        <v>5</v>
      </c>
      <c r="K6" s="7" t="s">
        <v>7</v>
      </c>
      <c r="L6" s="7" t="s">
        <v>8</v>
      </c>
      <c r="M6" s="7" t="s">
        <v>9</v>
      </c>
      <c r="N6" s="8" t="s">
        <v>10</v>
      </c>
      <c r="O6" s="9" t="s">
        <v>11</v>
      </c>
      <c r="P6" s="9" t="s">
        <v>12</v>
      </c>
    </row>
    <row r="7" spans="2:17" ht="1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2:17" ht="18" customHeight="1" x14ac:dyDescent="0.2">
      <c r="B8" s="56" t="s">
        <v>13</v>
      </c>
      <c r="C8" s="14">
        <f>C9*1.02</f>
        <v>3117.12</v>
      </c>
      <c r="D8" s="14">
        <f t="shared" ref="D8:N8" si="0">D9*1.02</f>
        <v>2834.58</v>
      </c>
      <c r="E8" s="14">
        <f t="shared" si="0"/>
        <v>3087.54</v>
      </c>
      <c r="F8" s="14">
        <f t="shared" si="0"/>
        <v>2943.7200000000003</v>
      </c>
      <c r="G8" s="14">
        <f t="shared" si="0"/>
        <v>2684.64</v>
      </c>
      <c r="H8" s="14">
        <f t="shared" si="0"/>
        <v>2783.58</v>
      </c>
      <c r="I8" s="14">
        <f t="shared" si="0"/>
        <v>2956.98</v>
      </c>
      <c r="J8" s="14">
        <f t="shared" si="0"/>
        <v>2638.7400000000002</v>
      </c>
      <c r="K8" s="14">
        <f t="shared" si="0"/>
        <v>2031.8400000000001</v>
      </c>
      <c r="L8" s="14">
        <f t="shared" si="0"/>
        <v>2369.46</v>
      </c>
      <c r="M8" s="14">
        <f t="shared" si="0"/>
        <v>2526.54</v>
      </c>
      <c r="N8" s="14">
        <f t="shared" si="0"/>
        <v>3150.78</v>
      </c>
      <c r="O8" s="57">
        <f>SUM(C8:C8)</f>
        <v>3117.12</v>
      </c>
      <c r="P8" s="15">
        <f>SUM(C8:N8)</f>
        <v>33125.520000000004</v>
      </c>
    </row>
    <row r="9" spans="2:17" ht="18" customHeight="1" x14ac:dyDescent="0.2">
      <c r="B9" s="16" t="s">
        <v>14</v>
      </c>
      <c r="C9" s="17">
        <v>3056</v>
      </c>
      <c r="D9" s="17">
        <v>2779</v>
      </c>
      <c r="E9" s="17">
        <v>3027</v>
      </c>
      <c r="F9" s="17">
        <v>2886</v>
      </c>
      <c r="G9" s="17">
        <v>2632</v>
      </c>
      <c r="H9" s="17">
        <v>2729</v>
      </c>
      <c r="I9" s="17">
        <v>2899</v>
      </c>
      <c r="J9" s="17">
        <v>2587</v>
      </c>
      <c r="K9" s="17">
        <v>1992</v>
      </c>
      <c r="L9" s="17">
        <v>2323</v>
      </c>
      <c r="M9" s="17">
        <v>2477</v>
      </c>
      <c r="N9" s="17">
        <v>3089</v>
      </c>
      <c r="O9" s="18">
        <f>SUM(C9:C9)</f>
        <v>3056</v>
      </c>
      <c r="P9" s="19">
        <f>SUM(C9:N9)</f>
        <v>32476</v>
      </c>
    </row>
    <row r="10" spans="2:17" ht="18" customHeight="1" x14ac:dyDescent="0.2">
      <c r="B10" s="20" t="s">
        <v>15</v>
      </c>
      <c r="C10" s="17">
        <v>3189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1">
        <f>SUM(C10:C10)</f>
        <v>3189</v>
      </c>
      <c r="P10" s="22">
        <f>SUM(C10:N10)</f>
        <v>3189</v>
      </c>
    </row>
    <row r="11" spans="2:17" ht="15" customHeight="1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</row>
    <row r="12" spans="2:17" ht="15" customHeight="1" x14ac:dyDescent="0.2">
      <c r="B12" s="1"/>
    </row>
    <row r="14" spans="2:17" ht="15.75" x14ac:dyDescent="0.25">
      <c r="L14" s="26" t="s">
        <v>16</v>
      </c>
      <c r="M14" s="27"/>
      <c r="N14" s="27"/>
      <c r="O14" s="27"/>
      <c r="P14" s="28" t="s">
        <v>17</v>
      </c>
    </row>
    <row r="15" spans="2:17" ht="15.75" x14ac:dyDescent="0.25">
      <c r="L15" s="29" t="s">
        <v>18</v>
      </c>
      <c r="M15" s="30"/>
      <c r="N15" s="30"/>
      <c r="O15" s="30"/>
      <c r="P15" s="31" t="s">
        <v>19</v>
      </c>
    </row>
    <row r="16" spans="2:17" ht="15" x14ac:dyDescent="0.2">
      <c r="L16" s="32" t="str">
        <f>+B8</f>
        <v>Preliminar 2020</v>
      </c>
      <c r="M16" s="33"/>
      <c r="N16" s="34">
        <f>O8</f>
        <v>3117.12</v>
      </c>
      <c r="P16" s="35">
        <f>(N18-N16)/N16</f>
        <v>2.3059747459193137E-2</v>
      </c>
    </row>
    <row r="17" spans="12:17" ht="15" x14ac:dyDescent="0.2">
      <c r="L17" s="36" t="str">
        <f>+B9</f>
        <v>REAL 2019</v>
      </c>
      <c r="M17" s="37"/>
      <c r="N17" s="38">
        <f>O9</f>
        <v>3056</v>
      </c>
      <c r="P17" s="39">
        <f>(N18-N17)/N17</f>
        <v>4.3520942408376964E-2</v>
      </c>
    </row>
    <row r="18" spans="12:17" ht="15.75" x14ac:dyDescent="0.25">
      <c r="L18" s="40" t="str">
        <f>+B10</f>
        <v>REAL 2020</v>
      </c>
      <c r="M18" s="41"/>
      <c r="N18" s="42">
        <f>O10</f>
        <v>3189</v>
      </c>
      <c r="O18" s="43"/>
      <c r="P18" s="44"/>
    </row>
    <row r="19" spans="12:17" x14ac:dyDescent="0.2">
      <c r="L19" s="45"/>
      <c r="M19" s="45"/>
      <c r="N19" s="45"/>
      <c r="O19" s="45"/>
      <c r="P19" s="45"/>
      <c r="Q19" s="45"/>
    </row>
    <row r="20" spans="12:17" ht="15.75" x14ac:dyDescent="0.25">
      <c r="L20" s="26" t="s">
        <v>16</v>
      </c>
      <c r="M20" s="27"/>
      <c r="N20" s="27"/>
      <c r="O20" s="27"/>
      <c r="P20" s="28" t="s">
        <v>17</v>
      </c>
      <c r="Q20" s="45"/>
    </row>
    <row r="21" spans="12:17" ht="15.75" x14ac:dyDescent="0.25">
      <c r="L21" s="29" t="s">
        <v>20</v>
      </c>
      <c r="M21" s="30"/>
      <c r="N21" s="30"/>
      <c r="O21" s="30"/>
      <c r="P21" s="31" t="s">
        <v>19</v>
      </c>
      <c r="Q21" s="45"/>
    </row>
    <row r="22" spans="12:17" ht="15" x14ac:dyDescent="0.2">
      <c r="L22" s="32" t="str">
        <f>+L16</f>
        <v>Preliminar 2020</v>
      </c>
      <c r="M22" s="33"/>
      <c r="N22" s="34">
        <f>+P8</f>
        <v>33125.520000000004</v>
      </c>
      <c r="P22" s="35">
        <f>(N24-N22)/N22</f>
        <v>-0.90372981314708423</v>
      </c>
      <c r="Q22" s="45"/>
    </row>
    <row r="23" spans="12:17" ht="15.75" customHeight="1" x14ac:dyDescent="0.2">
      <c r="L23" s="36" t="str">
        <f>+L17</f>
        <v>REAL 2019</v>
      </c>
      <c r="M23" s="37"/>
      <c r="N23" s="38">
        <f>+P9</f>
        <v>32476</v>
      </c>
      <c r="P23" s="39">
        <f>(N24-N23)/N23</f>
        <v>-0.90180440941002582</v>
      </c>
      <c r="Q23" s="45"/>
    </row>
    <row r="24" spans="12:17" ht="15" customHeight="1" x14ac:dyDescent="0.25">
      <c r="L24" s="40" t="str">
        <f>+L18</f>
        <v>REAL 2020</v>
      </c>
      <c r="M24" s="41"/>
      <c r="N24" s="42">
        <f>+P10</f>
        <v>3189</v>
      </c>
      <c r="O24" s="43"/>
      <c r="P24" s="44"/>
      <c r="Q24" s="45"/>
    </row>
    <row r="25" spans="12:17" ht="15" customHeight="1" x14ac:dyDescent="0.25">
      <c r="L25" s="46" t="s">
        <v>21</v>
      </c>
      <c r="M25" s="47"/>
      <c r="N25" s="48"/>
      <c r="O25" s="47"/>
      <c r="P25" s="47"/>
      <c r="Q25" s="45"/>
    </row>
    <row r="26" spans="12:17" ht="15.75" customHeight="1" x14ac:dyDescent="0.25">
      <c r="L26" s="46" t="s">
        <v>22</v>
      </c>
      <c r="M26" s="47"/>
      <c r="N26" s="47"/>
      <c r="O26" s="47"/>
      <c r="P26" s="47"/>
      <c r="Q26" s="45"/>
    </row>
    <row r="27" spans="12:17" ht="12.75" customHeight="1" x14ac:dyDescent="0.25">
      <c r="L27" s="46" t="s">
        <v>23</v>
      </c>
      <c r="M27" s="47"/>
      <c r="N27" s="47"/>
      <c r="O27" s="47"/>
      <c r="P27" s="47"/>
      <c r="Q27" s="45"/>
    </row>
    <row r="28" spans="12:17" ht="12.75" customHeight="1" x14ac:dyDescent="0.25">
      <c r="L28" s="47"/>
      <c r="M28" s="47"/>
      <c r="N28" s="49"/>
      <c r="O28" s="47"/>
      <c r="P28" s="47"/>
      <c r="Q28" s="45"/>
    </row>
    <row r="29" spans="12:17" ht="12.75" customHeight="1" x14ac:dyDescent="0.25">
      <c r="L29" s="47"/>
      <c r="M29" s="47"/>
      <c r="N29" s="47"/>
      <c r="O29" s="47"/>
      <c r="P29" s="47"/>
      <c r="Q29" s="45"/>
    </row>
    <row r="30" spans="12:17" ht="12.75" customHeight="1" x14ac:dyDescent="0.25">
      <c r="L30" s="47"/>
      <c r="M30" s="47"/>
      <c r="N30" s="47"/>
      <c r="O30" s="47"/>
      <c r="P30" s="47"/>
      <c r="Q30" s="45"/>
    </row>
    <row r="31" spans="12:17" ht="12.75" customHeight="1" x14ac:dyDescent="0.25">
      <c r="L31" s="47"/>
      <c r="M31" s="47"/>
      <c r="N31" s="47"/>
      <c r="O31" s="47"/>
      <c r="P31" s="47"/>
      <c r="Q31" s="45"/>
    </row>
    <row r="32" spans="12:17" ht="12.75" customHeight="1" x14ac:dyDescent="0.25">
      <c r="L32" s="47"/>
      <c r="M32" s="47"/>
      <c r="N32" s="47"/>
      <c r="O32" s="47"/>
      <c r="P32" s="47"/>
      <c r="Q32" s="45"/>
    </row>
    <row r="33" spans="8:17" ht="12.75" customHeight="1" x14ac:dyDescent="0.25">
      <c r="L33" s="47"/>
      <c r="M33" s="47"/>
      <c r="N33" s="47"/>
      <c r="O33" s="47"/>
      <c r="P33" s="47"/>
      <c r="Q33" s="45"/>
    </row>
    <row r="34" spans="8:17" ht="12.75" customHeight="1" x14ac:dyDescent="0.25">
      <c r="L34" s="47"/>
      <c r="M34" s="47"/>
      <c r="N34" s="47"/>
      <c r="O34" s="47"/>
      <c r="P34" s="47"/>
      <c r="Q34" s="45"/>
    </row>
    <row r="35" spans="8:17" ht="12.75" customHeight="1" x14ac:dyDescent="0.25">
      <c r="L35" s="47"/>
      <c r="M35" s="47"/>
      <c r="N35" s="47"/>
      <c r="O35" s="47"/>
      <c r="P35" s="47"/>
      <c r="Q35" s="45"/>
    </row>
    <row r="36" spans="8:17" ht="12.75" customHeight="1" x14ac:dyDescent="0.25">
      <c r="L36" s="50"/>
      <c r="M36" s="50"/>
      <c r="N36" s="50"/>
      <c r="O36" s="50"/>
      <c r="P36" s="50"/>
    </row>
    <row r="37" spans="8:17" ht="12.75" customHeight="1" x14ac:dyDescent="0.25">
      <c r="L37" s="50"/>
      <c r="M37" s="50"/>
      <c r="N37" s="50"/>
      <c r="O37" s="50"/>
      <c r="P37" s="50"/>
    </row>
    <row r="38" spans="8:17" ht="12.75" customHeight="1" x14ac:dyDescent="0.25">
      <c r="L38" s="50"/>
      <c r="M38" s="50"/>
      <c r="N38" s="50"/>
      <c r="O38" s="50"/>
      <c r="P38" s="50"/>
    </row>
    <row r="39" spans="8:17" ht="12.75" customHeight="1" x14ac:dyDescent="0.25">
      <c r="L39" s="50"/>
      <c r="M39" s="50"/>
      <c r="N39" s="50"/>
      <c r="O39" s="50"/>
      <c r="P39" s="50"/>
    </row>
    <row r="40" spans="8:17" ht="12.75" customHeight="1" x14ac:dyDescent="0.25">
      <c r="L40" s="50"/>
      <c r="M40" s="50"/>
      <c r="N40" s="50"/>
      <c r="O40" s="50"/>
      <c r="P40" s="50"/>
    </row>
    <row r="41" spans="8:17" ht="15" x14ac:dyDescent="0.2">
      <c r="H41" s="13"/>
    </row>
    <row r="42" spans="8:17" ht="15" x14ac:dyDescent="0.2">
      <c r="H42" s="13"/>
    </row>
    <row r="43" spans="8:17" ht="15" x14ac:dyDescent="0.2">
      <c r="H43" s="13"/>
    </row>
    <row r="44" spans="8:17" ht="15" x14ac:dyDescent="0.2">
      <c r="H44" s="13"/>
    </row>
    <row r="45" spans="8:17" ht="15.75" x14ac:dyDescent="0.25">
      <c r="H45" s="51"/>
    </row>
    <row r="49" spans="2:16" x14ac:dyDescent="0.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2:16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</row>
    <row r="51" spans="2:16" ht="18" x14ac:dyDescent="0.25">
      <c r="B51" s="52"/>
      <c r="C51" s="52"/>
      <c r="D51" s="53" t="s">
        <v>24</v>
      </c>
      <c r="E51" s="53"/>
      <c r="F51" s="53"/>
      <c r="G51" s="53"/>
      <c r="H51" s="53"/>
      <c r="I51" s="54"/>
      <c r="J51" s="54"/>
      <c r="K51" s="54"/>
      <c r="L51" s="54"/>
      <c r="M51" s="54"/>
      <c r="N51" s="54"/>
      <c r="O51" s="52"/>
      <c r="P51" s="52"/>
    </row>
    <row r="52" spans="2:16" ht="18" x14ac:dyDescent="0.25">
      <c r="B52" s="52"/>
      <c r="C52" s="52"/>
      <c r="D52" s="53"/>
      <c r="E52" s="53"/>
      <c r="F52" s="53"/>
      <c r="G52" s="53"/>
      <c r="H52" s="53"/>
      <c r="I52" s="54"/>
      <c r="J52" s="54"/>
      <c r="K52" s="54"/>
      <c r="L52" s="54" t="s">
        <v>25</v>
      </c>
      <c r="M52" s="54"/>
      <c r="N52" s="54"/>
      <c r="O52" s="52"/>
      <c r="P52" s="52"/>
    </row>
    <row r="53" spans="2:16" ht="18" x14ac:dyDescent="0.25">
      <c r="B53" s="52"/>
      <c r="C53" s="52"/>
      <c r="D53" s="53" t="s">
        <v>26</v>
      </c>
      <c r="E53" s="53"/>
      <c r="F53" s="55">
        <f>SUM(C8:H8)</f>
        <v>17451.18</v>
      </c>
      <c r="G53" s="53"/>
      <c r="H53" s="53"/>
      <c r="I53" s="54"/>
      <c r="J53" s="54"/>
      <c r="K53" s="54"/>
      <c r="L53" s="54"/>
      <c r="M53" s="54"/>
      <c r="N53" s="54"/>
      <c r="O53" s="52"/>
      <c r="P53" s="52"/>
    </row>
    <row r="54" spans="2:16" ht="18" x14ac:dyDescent="0.25">
      <c r="B54" s="52"/>
      <c r="C54" s="52"/>
      <c r="D54" s="53">
        <v>2008</v>
      </c>
      <c r="E54" s="53"/>
      <c r="F54" s="55">
        <f>SUM(C9:H9)</f>
        <v>17109</v>
      </c>
      <c r="G54" s="53"/>
      <c r="H54" s="53"/>
      <c r="I54" s="54"/>
      <c r="J54" s="54"/>
      <c r="K54" s="54"/>
      <c r="L54" s="54"/>
      <c r="M54" s="54"/>
      <c r="N54" s="54"/>
      <c r="O54" s="52"/>
      <c r="P54" s="52"/>
    </row>
    <row r="55" spans="2:16" ht="18" x14ac:dyDescent="0.25">
      <c r="B55" s="52"/>
      <c r="C55" s="52"/>
      <c r="D55" s="53">
        <v>2009</v>
      </c>
      <c r="E55" s="53"/>
      <c r="F55" s="55">
        <f>SUM(C10:H10)</f>
        <v>3189</v>
      </c>
      <c r="G55" s="53"/>
      <c r="H55" s="53"/>
      <c r="I55" s="54"/>
      <c r="J55" s="54"/>
      <c r="K55" s="54"/>
      <c r="L55" s="54"/>
      <c r="M55" s="54"/>
      <c r="N55" s="54"/>
      <c r="O55" s="52"/>
      <c r="P55" s="52"/>
    </row>
    <row r="56" spans="2:16" ht="15" x14ac:dyDescent="0.2">
      <c r="B56" s="52"/>
      <c r="C56" s="52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2"/>
      <c r="P56" s="52"/>
    </row>
    <row r="57" spans="2:16" ht="15" x14ac:dyDescent="0.2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6" ht="15" x14ac:dyDescent="0.2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6" ht="15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</sheetData>
  <mergeCells count="1">
    <mergeCell ref="B2:P2"/>
  </mergeCells>
  <printOptions horizontalCentered="1"/>
  <pageMargins left="0.74803149606299213" right="0.74803149606299213" top="0.62992125984251968" bottom="0.98425196850393704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2020-02-05T20:37:54Z</dcterms:created>
  <dcterms:modified xsi:type="dcterms:W3CDTF">2020-02-05T20:39:04Z</dcterms:modified>
</cp:coreProperties>
</file>