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GINA WEB\2018\ESTADISTICA\"/>
    </mc:Choice>
  </mc:AlternateContent>
  <bookViews>
    <workbookView xWindow="0" yWindow="0" windowWidth="28800" windowHeight="11835"/>
  </bookViews>
  <sheets>
    <sheet name="EmbTuristicas" sheetId="1" r:id="rId1"/>
  </sheets>
  <externalReferences>
    <externalReference r:id="rId2"/>
  </externalReferences>
  <definedNames>
    <definedName name="_xlnm.Print_Area" localSheetId="0">EmbTuristicas!$A$1:$P$41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4" i="1"/>
  <c r="M23" i="1"/>
  <c r="K18" i="1"/>
  <c r="K24" i="1" s="1"/>
  <c r="K17" i="1"/>
  <c r="K23" i="1" s="1"/>
  <c r="K16" i="1"/>
  <c r="K22" i="1" s="1"/>
  <c r="O10" i="1"/>
  <c r="M24" i="1" s="1"/>
  <c r="N10" i="1"/>
  <c r="M18" i="1" s="1"/>
  <c r="O9" i="1"/>
  <c r="N9" i="1"/>
  <c r="M17" i="1" s="1"/>
  <c r="O8" i="1"/>
  <c r="M22" i="1" s="1"/>
  <c r="M8" i="1"/>
  <c r="L8" i="1"/>
  <c r="K8" i="1"/>
  <c r="J8" i="1"/>
  <c r="I8" i="1"/>
  <c r="H8" i="1"/>
  <c r="G8" i="1"/>
  <c r="F8" i="1"/>
  <c r="E8" i="1"/>
  <c r="D8" i="1"/>
  <c r="C8" i="1"/>
  <c r="B8" i="1"/>
  <c r="N8" i="1" s="1"/>
  <c r="M16" i="1" s="1"/>
  <c r="O22" i="1" l="1"/>
  <c r="O23" i="1"/>
  <c r="O16" i="1"/>
  <c r="O17" i="1"/>
  <c r="E53" i="1"/>
</calcChain>
</file>

<file path=xl/sharedStrings.xml><?xml version="1.0" encoding="utf-8"?>
<sst xmlns="http://schemas.openxmlformats.org/spreadsheetml/2006/main" count="33" uniqueCount="27">
  <si>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</si>
  <si>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</si>
  <si>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</si>
  <si>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</si>
  <si>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</si>
  <si>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</si>
  <si>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</si>
  <si>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</si>
  <si>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</si>
  <si>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</si>
  <si>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</si>
  <si>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</si>
  <si>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</si>
  <si>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2018</t>
  </si>
  <si>
    <t>REAL 2017</t>
  </si>
  <si>
    <t>REAL 2018</t>
  </si>
  <si>
    <t>Análisis Acumulado</t>
  </si>
  <si>
    <t>Var.</t>
  </si>
  <si>
    <t>Al mes de Enero-Dic</t>
  </si>
  <si>
    <t>%</t>
  </si>
  <si>
    <t>Anual</t>
  </si>
  <si>
    <t>Los Recorridos consideran atraques y desatraques</t>
  </si>
  <si>
    <t>desde los muelles de la terminal marítima a cargo</t>
  </si>
  <si>
    <t>de API Puerto Vallarta.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</si>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</sst>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b/>
      <i/>
      <sz val="18"/>
      <name val="Montserrat"/>
    </font>
    <font>
      <b/>
      <sz val="12"/>
      <name val="Arial"/>
      <family val="2"/>
    </font>
    <font>
      <b/>
      <sz val="14"/>
      <color theme="0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7"/>
      <name val="Soberana Sans"/>
      <family val="3"/>
    </font>
    <font>
      <b/>
      <sz val="12"/>
      <color theme="0" tint="-0.499984740745262"/>
      <name val="Soberana Sans"/>
      <family val="3"/>
    </font>
    <font>
      <b/>
      <sz val="12"/>
      <color rgb="FF00B050"/>
      <name val="Soberana Sans"/>
      <family val="3"/>
    </font>
    <font>
      <b/>
      <sz val="12"/>
      <color theme="3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6242A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4" borderId="5" xfId="0" applyFont="1" applyFill="1" applyBorder="1"/>
    <xf numFmtId="0" fontId="7" fillId="4" borderId="5" xfId="0" applyFont="1" applyFill="1" applyBorder="1"/>
    <xf numFmtId="0" fontId="6" fillId="0" borderId="0" xfId="0" applyFont="1"/>
    <xf numFmtId="0" fontId="8" fillId="0" borderId="6" xfId="0" applyFont="1" applyBorder="1" applyAlignment="1">
      <alignment vertical="center"/>
    </xf>
    <xf numFmtId="164" fontId="6" fillId="4" borderId="0" xfId="1" applyNumberFormat="1" applyFont="1" applyFill="1" applyBorder="1" applyAlignment="1">
      <alignment vertical="center"/>
    </xf>
    <xf numFmtId="164" fontId="8" fillId="0" borderId="7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164" fontId="3" fillId="4" borderId="4" xfId="1" applyNumberFormat="1" applyFont="1" applyFill="1" applyBorder="1" applyAlignment="1">
      <alignment vertical="center"/>
    </xf>
    <xf numFmtId="164" fontId="9" fillId="4" borderId="9" xfId="1" applyNumberFormat="1" applyFont="1" applyFill="1" applyBorder="1" applyAlignment="1">
      <alignment vertical="center"/>
    </xf>
    <xf numFmtId="164" fontId="6" fillId="0" borderId="10" xfId="1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64" fontId="10" fillId="0" borderId="9" xfId="1" applyNumberFormat="1" applyFont="1" applyFill="1" applyBorder="1" applyAlignment="1">
      <alignment horizontal="right" vertical="center"/>
    </xf>
    <xf numFmtId="164" fontId="11" fillId="0" borderId="9" xfId="1" applyNumberFormat="1" applyFont="1" applyFill="1" applyBorder="1" applyAlignment="1">
      <alignment vertical="center"/>
    </xf>
    <xf numFmtId="0" fontId="1" fillId="0" borderId="0" xfId="0" applyFont="1" applyBorder="1" applyAlignment="1"/>
    <xf numFmtId="165" fontId="0" fillId="0" borderId="0" xfId="0" applyNumberFormat="1"/>
    <xf numFmtId="0" fontId="1" fillId="4" borderId="0" xfId="0" applyFont="1" applyFill="1"/>
    <xf numFmtId="0" fontId="12" fillId="5" borderId="6" xfId="0" applyFont="1" applyFill="1" applyBorder="1"/>
    <xf numFmtId="0" fontId="12" fillId="5" borderId="12" xfId="0" applyFont="1" applyFill="1" applyBorder="1"/>
    <xf numFmtId="0" fontId="13" fillId="5" borderId="13" xfId="0" applyFont="1" applyFill="1" applyBorder="1" applyAlignment="1">
      <alignment horizontal="center" vertical="center"/>
    </xf>
    <xf numFmtId="0" fontId="12" fillId="5" borderId="11" xfId="0" applyFont="1" applyFill="1" applyBorder="1"/>
    <xf numFmtId="0" fontId="12" fillId="5" borderId="4" xfId="0" applyFont="1" applyFill="1" applyBorder="1"/>
    <xf numFmtId="0" fontId="13" fillId="5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/>
    <xf numFmtId="164" fontId="6" fillId="0" borderId="12" xfId="1" applyNumberFormat="1" applyFont="1" applyBorder="1"/>
    <xf numFmtId="166" fontId="1" fillId="0" borderId="13" xfId="2" applyNumberFormat="1" applyFont="1" applyBorder="1"/>
    <xf numFmtId="0" fontId="6" fillId="0" borderId="8" xfId="0" applyFont="1" applyBorder="1" applyAlignment="1">
      <alignment vertical="center"/>
    </xf>
    <xf numFmtId="0" fontId="6" fillId="0" borderId="0" xfId="0" applyFont="1" applyBorder="1"/>
    <xf numFmtId="164" fontId="6" fillId="0" borderId="0" xfId="1" applyNumberFormat="1" applyFont="1" applyBorder="1"/>
    <xf numFmtId="166" fontId="1" fillId="0" borderId="15" xfId="2" applyNumberFormat="1" applyFont="1" applyBorder="1"/>
    <xf numFmtId="0" fontId="3" fillId="0" borderId="11" xfId="0" applyFont="1" applyBorder="1" applyAlignment="1">
      <alignment vertical="center"/>
    </xf>
    <xf numFmtId="0" fontId="3" fillId="0" borderId="4" xfId="0" applyFont="1" applyBorder="1"/>
    <xf numFmtId="164" fontId="3" fillId="0" borderId="4" xfId="1" applyNumberFormat="1" applyFont="1" applyBorder="1"/>
    <xf numFmtId="0" fontId="0" fillId="0" borderId="4" xfId="0" applyBorder="1"/>
    <xf numFmtId="0" fontId="14" fillId="0" borderId="14" xfId="0" applyFont="1" applyBorder="1"/>
    <xf numFmtId="0" fontId="1" fillId="0" borderId="0" xfId="0" applyFont="1"/>
    <xf numFmtId="0" fontId="6" fillId="0" borderId="0" xfId="0" applyFont="1" applyFill="1" applyBorder="1" applyAlignment="1"/>
    <xf numFmtId="0" fontId="3" fillId="0" borderId="0" xfId="0" applyFont="1" applyFill="1" applyBorder="1" applyAlignment="1"/>
    <xf numFmtId="164" fontId="6" fillId="0" borderId="0" xfId="1" applyNumberFormat="1" applyFont="1" applyFill="1" applyBorder="1"/>
    <xf numFmtId="164" fontId="3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165" fontId="16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27850095659678E-2"/>
          <c:y val="0.29411797197351913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EmbTuristicas!$A$9</c:f>
              <c:strCache>
                <c:ptCount val="1"/>
                <c:pt idx="0">
                  <c:v>REAL 2017</c:v>
                </c:pt>
              </c:strCache>
            </c:strRef>
          </c:tx>
          <c:spPr>
            <a:solidFill>
              <a:srgbClr val="6BE915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470828029126163E-3"/>
                  <c:y val="4.037401598270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235414014562903E-2"/>
                  <c:y val="3.7850639983786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EmbTuristicas!$B$9:$M$9</c:f>
              <c:numCache>
                <c:formatCode>_-* #,##0_-;\-* #,##0_-;_-* "-"??_-;_-@_-</c:formatCode>
                <c:ptCount val="12"/>
                <c:pt idx="0">
                  <c:v>2560</c:v>
                </c:pt>
                <c:pt idx="1">
                  <c:v>2356</c:v>
                </c:pt>
                <c:pt idx="2">
                  <c:v>2643</c:v>
                </c:pt>
                <c:pt idx="3">
                  <c:v>2438</c:v>
                </c:pt>
                <c:pt idx="4">
                  <c:v>1863</c:v>
                </c:pt>
                <c:pt idx="5">
                  <c:v>2839</c:v>
                </c:pt>
                <c:pt idx="6">
                  <c:v>2829</c:v>
                </c:pt>
                <c:pt idx="7">
                  <c:v>2658</c:v>
                </c:pt>
                <c:pt idx="8">
                  <c:v>1977</c:v>
                </c:pt>
                <c:pt idx="9">
                  <c:v>2356</c:v>
                </c:pt>
                <c:pt idx="10">
                  <c:v>2520</c:v>
                </c:pt>
                <c:pt idx="11">
                  <c:v>3085</c:v>
                </c:pt>
              </c:numCache>
            </c:numRef>
          </c:val>
        </c:ser>
        <c:ser>
          <c:idx val="2"/>
          <c:order val="1"/>
          <c:tx>
            <c:strRef>
              <c:f>EmbTuristicas!$A$10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621132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EmbTuristicas!$B$10:$M$10</c:f>
              <c:numCache>
                <c:formatCode>_-* #,##0_-;\-* #,##0_-;_-* "-"??_-;_-@_-</c:formatCode>
                <c:ptCount val="12"/>
                <c:pt idx="0">
                  <c:v>3183</c:v>
                </c:pt>
                <c:pt idx="1">
                  <c:v>2876</c:v>
                </c:pt>
                <c:pt idx="2">
                  <c:v>3219</c:v>
                </c:pt>
                <c:pt idx="3">
                  <c:v>2863</c:v>
                </c:pt>
                <c:pt idx="4">
                  <c:v>2681</c:v>
                </c:pt>
                <c:pt idx="5">
                  <c:v>2606</c:v>
                </c:pt>
                <c:pt idx="6">
                  <c:v>2909</c:v>
                </c:pt>
                <c:pt idx="7">
                  <c:v>2594</c:v>
                </c:pt>
                <c:pt idx="8">
                  <c:v>2126</c:v>
                </c:pt>
                <c:pt idx="9">
                  <c:v>2431</c:v>
                </c:pt>
                <c:pt idx="10">
                  <c:v>2354</c:v>
                </c:pt>
                <c:pt idx="11">
                  <c:v>2928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755152"/>
        <c:axId val="645751232"/>
      </c:barChart>
      <c:catAx>
        <c:axId val="64575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575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5751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645755152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2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57131405053619078"/>
          <c:y val="4.0723981900452524E-2"/>
          <c:w val="0.35681591210623842"/>
          <c:h val="0.1923079298345625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11</xdr:row>
      <xdr:rowOff>122465</xdr:rowOff>
    </xdr:from>
    <xdr:to>
      <xdr:col>9</xdr:col>
      <xdr:colOff>571499</xdr:colOff>
      <xdr:row>39</xdr:row>
      <xdr:rowOff>130968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38100</xdr:rowOff>
    </xdr:from>
    <xdr:to>
      <xdr:col>7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4924425" y="5419725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342900</xdr:colOff>
      <xdr:row>27</xdr:row>
      <xdr:rowOff>133350</xdr:rowOff>
    </xdr:from>
    <xdr:to>
      <xdr:col>0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342900" y="5676900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390525</xdr:colOff>
      <xdr:row>0</xdr:row>
      <xdr:rowOff>152401</xdr:rowOff>
    </xdr:from>
    <xdr:to>
      <xdr:col>14</xdr:col>
      <xdr:colOff>542925</xdr:colOff>
      <xdr:row>0</xdr:row>
      <xdr:rowOff>609601</xdr:rowOff>
    </xdr:to>
    <xdr:sp macro="" textlink="">
      <xdr:nvSpPr>
        <xdr:cNvPr id="5" name="1 Título"/>
        <xdr:cNvSpPr>
          <a:spLocks noGrp="1"/>
        </xdr:cNvSpPr>
      </xdr:nvSpPr>
      <xdr:spPr bwMode="auto">
        <a:xfrm>
          <a:off x="390525" y="152401"/>
          <a:ext cx="111633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Montserrat" panose="00000500000000000000" pitchFamily="2" charset="0"/>
            </a:rPr>
            <a:t>Puerto Vallarta</a:t>
          </a:r>
          <a:r>
            <a:rPr lang="es-ES">
              <a:latin typeface="Montserrat" panose="00000500000000000000" pitchFamily="2" charset="0"/>
            </a:rPr>
            <a:t/>
          </a:r>
          <a:br>
            <a:rPr lang="es-ES">
              <a:latin typeface="Montserrat" panose="00000500000000000000" pitchFamily="2" charset="0"/>
            </a:rPr>
          </a:br>
          <a:r>
            <a:rPr lang="es-ES" sz="1200">
              <a:latin typeface="Montserrat" panose="00000500000000000000" pitchFamily="2" charset="0"/>
            </a:rPr>
            <a:t>Administración Portuaria Integral Puerto Vallarta, S.A. de C.V.</a:t>
          </a:r>
          <a:endParaRPr lang="es-ES"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13</xdr:col>
      <xdr:colOff>404815</xdr:colOff>
      <xdr:row>0</xdr:row>
      <xdr:rowOff>0</xdr:rowOff>
    </xdr:from>
    <xdr:to>
      <xdr:col>14</xdr:col>
      <xdr:colOff>666749</xdr:colOff>
      <xdr:row>1</xdr:row>
      <xdr:rowOff>190500</xdr:rowOff>
    </xdr:to>
    <xdr:pic>
      <xdr:nvPicPr>
        <xdr:cNvPr id="6" name="1 Imagen" descr="Logo API Puerto Vallarta.jpg"/>
        <xdr:cNvPicPr/>
      </xdr:nvPicPr>
      <xdr:blipFill>
        <a:blip xmlns:r="http://schemas.openxmlformats.org/officeDocument/2006/relationships" r:embed="rId2" cstate="email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0634665" y="0"/>
          <a:ext cx="1042984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1497169</xdr:colOff>
      <xdr:row>1</xdr:row>
      <xdr:rowOff>238125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06" t="23819" r="26558" b="25461"/>
        <a:stretch/>
      </xdr:blipFill>
      <xdr:spPr>
        <a:xfrm>
          <a:off x="0" y="0"/>
          <a:ext cx="1497169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XT0CS3JU/Estadis%20DIC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B6" t="str">
            <v>E</v>
          </cell>
          <cell r="C6" t="str">
            <v>F</v>
          </cell>
          <cell r="D6" t="str">
            <v>M</v>
          </cell>
          <cell r="E6" t="str">
            <v>A</v>
          </cell>
          <cell r="F6" t="str">
            <v>M</v>
          </cell>
          <cell r="G6" t="str">
            <v>J</v>
          </cell>
          <cell r="H6" t="str">
            <v>J</v>
          </cell>
          <cell r="I6" t="str">
            <v>A</v>
          </cell>
          <cell r="J6" t="str">
            <v>S</v>
          </cell>
          <cell r="K6" t="str">
            <v>O</v>
          </cell>
          <cell r="L6" t="str">
            <v>N</v>
          </cell>
          <cell r="M6" t="str">
            <v>D</v>
          </cell>
        </row>
        <row r="9">
          <cell r="A9" t="str">
            <v>REAL 2017</v>
          </cell>
          <cell r="B9">
            <v>2560</v>
          </cell>
          <cell r="C9">
            <v>2356</v>
          </cell>
          <cell r="D9">
            <v>2643</v>
          </cell>
          <cell r="E9">
            <v>2438</v>
          </cell>
          <cell r="F9">
            <v>1863</v>
          </cell>
          <cell r="G9">
            <v>2839</v>
          </cell>
          <cell r="H9">
            <v>2829</v>
          </cell>
          <cell r="I9">
            <v>2658</v>
          </cell>
          <cell r="J9">
            <v>1977</v>
          </cell>
          <cell r="K9">
            <v>2356</v>
          </cell>
          <cell r="L9">
            <v>2520</v>
          </cell>
          <cell r="M9">
            <v>3085</v>
          </cell>
        </row>
        <row r="10">
          <cell r="A10" t="str">
            <v>REAL 2018</v>
          </cell>
          <cell r="B10">
            <v>3183</v>
          </cell>
          <cell r="C10">
            <v>2876</v>
          </cell>
          <cell r="D10">
            <v>3219</v>
          </cell>
          <cell r="E10">
            <v>2863</v>
          </cell>
          <cell r="F10">
            <v>2681</v>
          </cell>
          <cell r="G10">
            <v>2606</v>
          </cell>
          <cell r="H10">
            <v>2909</v>
          </cell>
          <cell r="I10">
            <v>2594</v>
          </cell>
          <cell r="J10">
            <v>2126</v>
          </cell>
          <cell r="K10">
            <v>2431</v>
          </cell>
          <cell r="L10">
            <v>2354</v>
          </cell>
          <cell r="M10">
            <v>2928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tabSelected="1" zoomScale="80" zoomScaleNormal="80" workbookViewId="0">
      <selection activeCell="O31" sqref="O31"/>
    </sheetView>
  </sheetViews>
  <sheetFormatPr baseColWidth="10" defaultColWidth="11.42578125" defaultRowHeight="12.75" x14ac:dyDescent="0.2"/>
  <cols>
    <col min="1" max="1" width="27.85546875" bestFit="1" customWidth="1"/>
    <col min="2" max="2" width="10.140625" customWidth="1"/>
    <col min="3" max="3" width="9.7109375" customWidth="1"/>
    <col min="4" max="4" width="10.28515625" customWidth="1"/>
    <col min="5" max="5" width="12.5703125" customWidth="1"/>
    <col min="6" max="7" width="10.140625" customWidth="1"/>
    <col min="8" max="8" width="11.140625" customWidth="1"/>
    <col min="9" max="9" width="9.5703125" customWidth="1"/>
    <col min="10" max="10" width="10.42578125" customWidth="1"/>
    <col min="11" max="11" width="10.140625" customWidth="1"/>
    <col min="12" max="12" width="9.5703125" customWidth="1"/>
    <col min="13" max="14" width="11.7109375" customWidth="1"/>
    <col min="15" max="15" width="11.140625" customWidth="1"/>
    <col min="16" max="16" width="6.28515625" customWidth="1"/>
    <col min="17" max="17" width="7.85546875" customWidth="1"/>
    <col min="18" max="18" width="6.85546875" customWidth="1"/>
  </cols>
  <sheetData>
    <row r="1" spans="1:16" ht="4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42" customHeight="1" x14ac:dyDescent="0.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5" customHeight="1" thickBo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5" customHeight="1" thickTop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customHeight="1" x14ac:dyDescent="0.2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26.25" customHeight="1" x14ac:dyDescent="0.2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4</v>
      </c>
      <c r="G6" s="6" t="s">
        <v>6</v>
      </c>
      <c r="H6" s="6" t="s">
        <v>6</v>
      </c>
      <c r="I6" s="6" t="s">
        <v>5</v>
      </c>
      <c r="J6" s="6" t="s">
        <v>7</v>
      </c>
      <c r="K6" s="6" t="s">
        <v>8</v>
      </c>
      <c r="L6" s="6" t="s">
        <v>9</v>
      </c>
      <c r="M6" s="6" t="s">
        <v>10</v>
      </c>
      <c r="N6" s="7" t="s">
        <v>11</v>
      </c>
      <c r="O6" s="7" t="s">
        <v>12</v>
      </c>
    </row>
    <row r="7" spans="1:16" ht="1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1"/>
    </row>
    <row r="8" spans="1:16" ht="18" hidden="1" customHeight="1" x14ac:dyDescent="0.2">
      <c r="A8" s="12" t="s">
        <v>13</v>
      </c>
      <c r="B8" s="13">
        <f>B9*1.02</f>
        <v>2611.1999999999998</v>
      </c>
      <c r="C8" s="13">
        <f t="shared" ref="C8:M8" si="0">C9*1.02</f>
        <v>2403.12</v>
      </c>
      <c r="D8" s="13">
        <f t="shared" si="0"/>
        <v>2695.86</v>
      </c>
      <c r="E8" s="13">
        <f t="shared" si="0"/>
        <v>2486.7600000000002</v>
      </c>
      <c r="F8" s="13">
        <f t="shared" si="0"/>
        <v>1900.26</v>
      </c>
      <c r="G8" s="13">
        <f t="shared" si="0"/>
        <v>2895.78</v>
      </c>
      <c r="H8" s="13">
        <f t="shared" si="0"/>
        <v>2885.58</v>
      </c>
      <c r="I8" s="13">
        <f t="shared" si="0"/>
        <v>2711.16</v>
      </c>
      <c r="J8" s="13">
        <f t="shared" si="0"/>
        <v>2016.54</v>
      </c>
      <c r="K8" s="13">
        <f t="shared" si="0"/>
        <v>2403.12</v>
      </c>
      <c r="L8" s="13">
        <f t="shared" si="0"/>
        <v>2570.4</v>
      </c>
      <c r="M8" s="13">
        <f t="shared" si="0"/>
        <v>3146.7000000000003</v>
      </c>
      <c r="N8" s="14">
        <f>SUM(B8:M8)</f>
        <v>30726.480000000003</v>
      </c>
      <c r="O8" s="15">
        <f>SUM(B8:M8)</f>
        <v>30726.480000000003</v>
      </c>
    </row>
    <row r="9" spans="1:16" ht="18" customHeight="1" x14ac:dyDescent="0.2">
      <c r="A9" s="16" t="s">
        <v>14</v>
      </c>
      <c r="B9" s="17">
        <v>2560</v>
      </c>
      <c r="C9" s="17">
        <v>2356</v>
      </c>
      <c r="D9" s="17">
        <v>2643</v>
      </c>
      <c r="E9" s="17">
        <v>2438</v>
      </c>
      <c r="F9" s="17">
        <v>1863</v>
      </c>
      <c r="G9" s="17">
        <v>2839</v>
      </c>
      <c r="H9" s="17">
        <v>2829</v>
      </c>
      <c r="I9" s="17">
        <v>2658</v>
      </c>
      <c r="J9" s="17">
        <v>1977</v>
      </c>
      <c r="K9" s="17">
        <v>2356</v>
      </c>
      <c r="L9" s="17">
        <v>2520</v>
      </c>
      <c r="M9" s="17">
        <v>3085</v>
      </c>
      <c r="N9" s="18">
        <f>SUM(B9:M9)</f>
        <v>30124</v>
      </c>
      <c r="O9" s="19">
        <f>SUM(B9:M9)</f>
        <v>30124</v>
      </c>
    </row>
    <row r="10" spans="1:16" ht="18" customHeight="1" x14ac:dyDescent="0.2">
      <c r="A10" s="20" t="s">
        <v>15</v>
      </c>
      <c r="B10" s="17">
        <v>3183</v>
      </c>
      <c r="C10" s="17">
        <v>2876</v>
      </c>
      <c r="D10" s="17">
        <v>3219</v>
      </c>
      <c r="E10" s="17">
        <v>2863</v>
      </c>
      <c r="F10" s="17">
        <v>2681</v>
      </c>
      <c r="G10" s="17">
        <v>2606</v>
      </c>
      <c r="H10" s="17">
        <v>2909</v>
      </c>
      <c r="I10" s="17">
        <v>2594</v>
      </c>
      <c r="J10" s="17">
        <v>2126</v>
      </c>
      <c r="K10" s="17">
        <v>2431</v>
      </c>
      <c r="L10" s="17">
        <v>2354</v>
      </c>
      <c r="M10" s="17">
        <v>2928</v>
      </c>
      <c r="N10" s="21">
        <f>SUM(B10:M10)</f>
        <v>32770</v>
      </c>
      <c r="O10" s="22">
        <f>SUM(B10:M10)</f>
        <v>32770</v>
      </c>
    </row>
    <row r="11" spans="1:16" ht="15" customHeight="1" x14ac:dyDescent="0.2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6" ht="15" customHeight="1" x14ac:dyDescent="0.2">
      <c r="A12" s="1"/>
    </row>
    <row r="14" spans="1:16" ht="15.75" x14ac:dyDescent="0.25">
      <c r="K14" s="26" t="s">
        <v>16</v>
      </c>
      <c r="L14" s="27"/>
      <c r="M14" s="27"/>
      <c r="N14" s="27"/>
      <c r="O14" s="28" t="s">
        <v>17</v>
      </c>
    </row>
    <row r="15" spans="1:16" ht="15.75" x14ac:dyDescent="0.25">
      <c r="K15" s="29" t="s">
        <v>18</v>
      </c>
      <c r="L15" s="30"/>
      <c r="M15" s="30"/>
      <c r="N15" s="30"/>
      <c r="O15" s="31" t="s">
        <v>19</v>
      </c>
    </row>
    <row r="16" spans="1:16" ht="15" hidden="1" x14ac:dyDescent="0.2">
      <c r="K16" s="32" t="str">
        <f>+A8</f>
        <v>Preliminar 2018</v>
      </c>
      <c r="L16" s="33"/>
      <c r="M16" s="34">
        <f>N8</f>
        <v>30726.480000000003</v>
      </c>
      <c r="O16" s="35">
        <f>(M18-M16)/M16</f>
        <v>6.6506804554247567E-2</v>
      </c>
    </row>
    <row r="17" spans="11:16" ht="15" x14ac:dyDescent="0.2">
      <c r="K17" s="36" t="str">
        <f>+A9</f>
        <v>REAL 2017</v>
      </c>
      <c r="L17" s="37"/>
      <c r="M17" s="38">
        <f>N9</f>
        <v>30124</v>
      </c>
      <c r="O17" s="39">
        <f>(M18-M17)/M17</f>
        <v>8.7836940645332623E-2</v>
      </c>
    </row>
    <row r="18" spans="11:16" ht="15.75" x14ac:dyDescent="0.25">
      <c r="K18" s="40" t="str">
        <f>+A10</f>
        <v>REAL 2018</v>
      </c>
      <c r="L18" s="41"/>
      <c r="M18" s="42">
        <f>N10</f>
        <v>32770</v>
      </c>
      <c r="N18" s="43"/>
      <c r="O18" s="44"/>
    </row>
    <row r="19" spans="11:16" x14ac:dyDescent="0.2">
      <c r="K19" s="45"/>
      <c r="L19" s="45"/>
      <c r="M19" s="45"/>
      <c r="N19" s="45"/>
      <c r="O19" s="45"/>
      <c r="P19" s="45"/>
    </row>
    <row r="20" spans="11:16" ht="15.75" x14ac:dyDescent="0.25">
      <c r="K20" s="26" t="s">
        <v>16</v>
      </c>
      <c r="L20" s="27"/>
      <c r="M20" s="27"/>
      <c r="N20" s="27"/>
      <c r="O20" s="28" t="s">
        <v>17</v>
      </c>
      <c r="P20" s="45"/>
    </row>
    <row r="21" spans="11:16" ht="15.75" x14ac:dyDescent="0.25">
      <c r="K21" s="29" t="s">
        <v>20</v>
      </c>
      <c r="L21" s="30"/>
      <c r="M21" s="30"/>
      <c r="N21" s="30"/>
      <c r="O21" s="31" t="s">
        <v>19</v>
      </c>
      <c r="P21" s="45"/>
    </row>
    <row r="22" spans="11:16" ht="15" hidden="1" x14ac:dyDescent="0.2">
      <c r="K22" s="32" t="str">
        <f>+K16</f>
        <v>Preliminar 2018</v>
      </c>
      <c r="L22" s="33"/>
      <c r="M22" s="34">
        <f>+O8</f>
        <v>30726.480000000003</v>
      </c>
      <c r="O22" s="35">
        <f>(M24-M22)/M22</f>
        <v>6.6506804554247567E-2</v>
      </c>
      <c r="P22" s="45"/>
    </row>
    <row r="23" spans="11:16" ht="15.75" customHeight="1" x14ac:dyDescent="0.2">
      <c r="K23" s="36" t="str">
        <f>+K17</f>
        <v>REAL 2017</v>
      </c>
      <c r="L23" s="37"/>
      <c r="M23" s="38">
        <f>+O9</f>
        <v>30124</v>
      </c>
      <c r="O23" s="39">
        <f>(M24-M23)/M23</f>
        <v>8.7836940645332623E-2</v>
      </c>
      <c r="P23" s="45"/>
    </row>
    <row r="24" spans="11:16" ht="15" customHeight="1" x14ac:dyDescent="0.25">
      <c r="K24" s="40" t="str">
        <f>+K18</f>
        <v>REAL 2018</v>
      </c>
      <c r="L24" s="41"/>
      <c r="M24" s="42">
        <f>+O10</f>
        <v>32770</v>
      </c>
      <c r="N24" s="43"/>
      <c r="O24" s="44"/>
      <c r="P24" s="45"/>
    </row>
    <row r="25" spans="11:16" ht="15" customHeight="1" x14ac:dyDescent="0.25">
      <c r="K25" s="46" t="s">
        <v>21</v>
      </c>
      <c r="L25" s="47"/>
      <c r="M25" s="48"/>
      <c r="N25" s="47"/>
      <c r="O25" s="47"/>
      <c r="P25" s="45"/>
    </row>
    <row r="26" spans="11:16" ht="15.75" customHeight="1" x14ac:dyDescent="0.25">
      <c r="K26" s="46" t="s">
        <v>22</v>
      </c>
      <c r="L26" s="47"/>
      <c r="M26" s="47"/>
      <c r="N26" s="47"/>
      <c r="O26" s="47"/>
      <c r="P26" s="45"/>
    </row>
    <row r="27" spans="11:16" ht="12.75" customHeight="1" x14ac:dyDescent="0.25">
      <c r="K27" s="46" t="s">
        <v>23</v>
      </c>
      <c r="L27" s="47"/>
      <c r="M27" s="47"/>
      <c r="N27" s="47"/>
      <c r="O27" s="47"/>
      <c r="P27" s="45"/>
    </row>
    <row r="28" spans="11:16" ht="12.75" customHeight="1" x14ac:dyDescent="0.25">
      <c r="K28" s="47"/>
      <c r="L28" s="47"/>
      <c r="M28" s="49"/>
      <c r="N28" s="47"/>
      <c r="O28" s="47"/>
      <c r="P28" s="45"/>
    </row>
    <row r="29" spans="11:16" ht="12.75" customHeight="1" x14ac:dyDescent="0.25">
      <c r="K29" s="47"/>
      <c r="L29" s="47"/>
      <c r="M29" s="47"/>
      <c r="N29" s="47"/>
      <c r="O29" s="47"/>
      <c r="P29" s="45"/>
    </row>
    <row r="30" spans="11:16" ht="12.75" customHeight="1" x14ac:dyDescent="0.25">
      <c r="K30" s="47"/>
      <c r="L30" s="47"/>
      <c r="M30" s="47"/>
      <c r="N30" s="47"/>
      <c r="O30" s="47"/>
      <c r="P30" s="45"/>
    </row>
    <row r="31" spans="11:16" ht="12.75" customHeight="1" x14ac:dyDescent="0.25">
      <c r="K31" s="47"/>
      <c r="L31" s="47"/>
      <c r="M31" s="47"/>
      <c r="N31" s="47"/>
      <c r="O31" s="47"/>
      <c r="P31" s="45"/>
    </row>
    <row r="32" spans="11:16" ht="12.75" customHeight="1" x14ac:dyDescent="0.25">
      <c r="K32" s="47"/>
      <c r="L32" s="47"/>
      <c r="M32" s="47"/>
      <c r="N32" s="47"/>
      <c r="O32" s="47"/>
      <c r="P32" s="45"/>
    </row>
    <row r="33" spans="7:16" ht="12.75" customHeight="1" x14ac:dyDescent="0.25">
      <c r="K33" s="47"/>
      <c r="L33" s="47"/>
      <c r="M33" s="47"/>
      <c r="N33" s="47"/>
      <c r="O33" s="47"/>
      <c r="P33" s="45"/>
    </row>
    <row r="34" spans="7:16" ht="12.75" customHeight="1" x14ac:dyDescent="0.25">
      <c r="K34" s="47"/>
      <c r="L34" s="47"/>
      <c r="M34" s="47"/>
      <c r="N34" s="47"/>
      <c r="O34" s="47"/>
      <c r="P34" s="45"/>
    </row>
    <row r="35" spans="7:16" ht="12.75" customHeight="1" x14ac:dyDescent="0.25">
      <c r="K35" s="47"/>
      <c r="L35" s="47"/>
      <c r="M35" s="47"/>
      <c r="N35" s="47"/>
      <c r="O35" s="47"/>
      <c r="P35" s="45"/>
    </row>
    <row r="36" spans="7:16" ht="12.75" customHeight="1" x14ac:dyDescent="0.25">
      <c r="K36" s="50"/>
      <c r="L36" s="50"/>
      <c r="M36" s="50"/>
      <c r="N36" s="50"/>
      <c r="O36" s="50"/>
    </row>
    <row r="37" spans="7:16" ht="12.75" customHeight="1" x14ac:dyDescent="0.25">
      <c r="K37" s="50"/>
      <c r="L37" s="50"/>
      <c r="M37" s="50"/>
      <c r="N37" s="50"/>
      <c r="O37" s="50"/>
    </row>
    <row r="38" spans="7:16" ht="12.75" customHeight="1" x14ac:dyDescent="0.25">
      <c r="K38" s="50"/>
      <c r="L38" s="50"/>
      <c r="M38" s="50"/>
      <c r="N38" s="50"/>
      <c r="O38" s="50"/>
    </row>
    <row r="39" spans="7:16" ht="12.75" customHeight="1" x14ac:dyDescent="0.25">
      <c r="K39" s="50"/>
      <c r="L39" s="50"/>
      <c r="M39" s="50"/>
      <c r="N39" s="50"/>
      <c r="O39" s="50"/>
    </row>
    <row r="40" spans="7:16" ht="12.75" customHeight="1" x14ac:dyDescent="0.25">
      <c r="K40" s="50"/>
      <c r="L40" s="50"/>
      <c r="M40" s="50"/>
      <c r="N40" s="50"/>
      <c r="O40" s="50"/>
    </row>
    <row r="41" spans="7:16" ht="15" x14ac:dyDescent="0.2">
      <c r="G41" s="11"/>
    </row>
    <row r="42" spans="7:16" ht="15" x14ac:dyDescent="0.2">
      <c r="G42" s="11"/>
    </row>
    <row r="43" spans="7:16" ht="15" x14ac:dyDescent="0.2">
      <c r="G43" s="11"/>
    </row>
    <row r="44" spans="7:16" ht="15" x14ac:dyDescent="0.2">
      <c r="G44" s="11"/>
    </row>
    <row r="45" spans="7:16" ht="15.75" x14ac:dyDescent="0.25">
      <c r="G45" s="51"/>
    </row>
    <row r="49" spans="1:15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</row>
    <row r="50" spans="1:15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</row>
    <row r="51" spans="1:15" ht="18" x14ac:dyDescent="0.25">
      <c r="A51" s="52"/>
      <c r="B51" s="52"/>
      <c r="C51" s="53" t="s">
        <v>24</v>
      </c>
      <c r="D51" s="53"/>
      <c r="E51" s="53"/>
      <c r="F51" s="53"/>
      <c r="G51" s="53"/>
      <c r="H51" s="54"/>
      <c r="I51" s="54"/>
      <c r="J51" s="54"/>
      <c r="K51" s="54"/>
      <c r="L51" s="54"/>
      <c r="M51" s="54"/>
      <c r="N51" s="52"/>
      <c r="O51" s="52"/>
    </row>
    <row r="52" spans="1:15" ht="18" x14ac:dyDescent="0.25">
      <c r="A52" s="52"/>
      <c r="B52" s="52"/>
      <c r="C52" s="53"/>
      <c r="D52" s="53"/>
      <c r="E52" s="53"/>
      <c r="F52" s="53"/>
      <c r="G52" s="53"/>
      <c r="H52" s="54"/>
      <c r="I52" s="54"/>
      <c r="J52" s="54"/>
      <c r="K52" s="54" t="s">
        <v>25</v>
      </c>
      <c r="L52" s="54"/>
      <c r="M52" s="54"/>
      <c r="N52" s="52"/>
      <c r="O52" s="52"/>
    </row>
    <row r="53" spans="1:15" ht="18" x14ac:dyDescent="0.25">
      <c r="A53" s="52"/>
      <c r="B53" s="52"/>
      <c r="C53" s="53" t="s">
        <v>26</v>
      </c>
      <c r="D53" s="53"/>
      <c r="E53" s="55">
        <f>SUM(B8:G8)</f>
        <v>14992.980000000001</v>
      </c>
      <c r="F53" s="53"/>
      <c r="G53" s="53"/>
      <c r="H53" s="54"/>
      <c r="I53" s="54"/>
      <c r="J53" s="54"/>
      <c r="K53" s="54"/>
      <c r="L53" s="54"/>
      <c r="M53" s="54"/>
      <c r="N53" s="52"/>
      <c r="O53" s="52"/>
    </row>
    <row r="54" spans="1:15" ht="18" x14ac:dyDescent="0.25">
      <c r="A54" s="52"/>
      <c r="B54" s="52"/>
      <c r="C54" s="53">
        <v>2008</v>
      </c>
      <c r="D54" s="53"/>
      <c r="E54" s="55">
        <f>SUM(B9:G9)</f>
        <v>14699</v>
      </c>
      <c r="F54" s="53"/>
      <c r="G54" s="53"/>
      <c r="H54" s="54"/>
      <c r="I54" s="54"/>
      <c r="J54" s="54"/>
      <c r="K54" s="54"/>
      <c r="L54" s="54"/>
      <c r="M54" s="54"/>
      <c r="N54" s="52"/>
      <c r="O54" s="52"/>
    </row>
    <row r="55" spans="1:15" ht="18" x14ac:dyDescent="0.25">
      <c r="A55" s="52"/>
      <c r="B55" s="52"/>
      <c r="C55" s="53">
        <v>2009</v>
      </c>
      <c r="D55" s="53"/>
      <c r="E55" s="55">
        <f>SUM(B10:G10)</f>
        <v>17428</v>
      </c>
      <c r="F55" s="53"/>
      <c r="G55" s="53"/>
      <c r="H55" s="54"/>
      <c r="I55" s="54"/>
      <c r="J55" s="54"/>
      <c r="K55" s="54"/>
      <c r="L55" s="54"/>
      <c r="M55" s="54"/>
      <c r="N55" s="52"/>
      <c r="O55" s="52"/>
    </row>
    <row r="56" spans="1:15" ht="15" x14ac:dyDescent="0.2">
      <c r="A56" s="52"/>
      <c r="B56" s="52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2"/>
      <c r="O56" s="52"/>
    </row>
    <row r="57" spans="1:15" ht="15" x14ac:dyDescent="0.2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5" ht="15" x14ac:dyDescent="0.2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5" ht="15" x14ac:dyDescent="0.2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</sheetData>
  <mergeCells count="1">
    <mergeCell ref="A2:O2"/>
  </mergeCells>
  <printOptions horizontalCentered="1"/>
  <pageMargins left="0.74803149606299213" right="0.74803149606299213" top="0.62992125984251968" bottom="0.98425196850393704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Ortega Navarro</dc:creator>
  <cp:lastModifiedBy>Eduardo Ortega Navarro</cp:lastModifiedBy>
  <dcterms:created xsi:type="dcterms:W3CDTF">2019-01-07T17:44:24Z</dcterms:created>
  <dcterms:modified xsi:type="dcterms:W3CDTF">2019-01-07T17:44:52Z</dcterms:modified>
</cp:coreProperties>
</file>