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6\ESTADISTICAS\"/>
    </mc:Choice>
  </mc:AlternateContent>
  <bookViews>
    <workbookView xWindow="0" yWindow="0" windowWidth="24000" windowHeight="9135"/>
  </bookViews>
  <sheets>
    <sheet name="PAX" sheetId="1" r:id="rId1"/>
  </sheets>
  <externalReferences>
    <externalReference r:id="rId2"/>
  </externalReferences>
  <definedNames>
    <definedName name="_xlnm.Print_Area" localSheetId="0">PAX!$B$1:$Q$40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G49" i="1"/>
  <c r="N23" i="1"/>
  <c r="P22" i="1" s="1"/>
  <c r="N17" i="1"/>
  <c r="P9" i="1"/>
  <c r="O9" i="1"/>
  <c r="P8" i="1"/>
  <c r="N22" i="1" s="1"/>
  <c r="O8" i="1"/>
  <c r="N16" i="1" s="1"/>
  <c r="P16" i="1" s="1"/>
  <c r="N7" i="1"/>
  <c r="M7" i="1"/>
  <c r="L7" i="1"/>
  <c r="K7" i="1"/>
  <c r="J7" i="1"/>
  <c r="I7" i="1"/>
  <c r="H7" i="1"/>
  <c r="F7" i="1"/>
  <c r="E7" i="1"/>
  <c r="P7" i="1" s="1"/>
  <c r="N21" i="1" s="1"/>
  <c r="D7" i="1"/>
  <c r="C7" i="1"/>
  <c r="F51" i="1" l="1"/>
  <c r="P21" i="1"/>
  <c r="O7" i="1"/>
  <c r="N15" i="1" s="1"/>
  <c r="P15" i="1" s="1"/>
</calcChain>
</file>

<file path=xl/sharedStrings.xml><?xml version="1.0" encoding="utf-8"?>
<sst xmlns="http://schemas.openxmlformats.org/spreadsheetml/2006/main" count="36" uniqueCount="24">
  <si>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</si>
  <si>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</si>
  <si>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</si>
  <si>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</si>
  <si>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</si>
  <si>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</si>
  <si>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</si>
  <si>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</si>
  <si>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</si>
  <si>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</si>
  <si>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</si>
  <si>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</si>
  <si>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2016</t>
  </si>
  <si>
    <t>REAL 2015</t>
  </si>
  <si>
    <t>REAL 2016</t>
  </si>
  <si>
    <t xml:space="preserve">Análisis  Acum. </t>
  </si>
  <si>
    <t>Var.</t>
  </si>
  <si>
    <t>Al mes de Diciembre</t>
  </si>
  <si>
    <t>%</t>
  </si>
  <si>
    <t>Anual</t>
  </si>
  <si>
    <t>|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</si>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</sst>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30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i/>
      <sz val="18"/>
      <name val="Soberana Sans"/>
      <family val="3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0"/>
      <color theme="0"/>
      <name val="Soberana Sans"/>
      <family val="3"/>
    </font>
    <font>
      <b/>
      <sz val="10"/>
      <name val="Soberana Sans"/>
      <family val="3"/>
    </font>
    <font>
      <b/>
      <sz val="12"/>
      <color theme="0" tint="-0.499984740745262"/>
      <name val="Soberana Sans"/>
      <family val="3"/>
    </font>
    <font>
      <b/>
      <sz val="12"/>
      <color rgb="FF00B050"/>
      <name val="Soberana Sans"/>
      <family val="3"/>
    </font>
    <font>
      <b/>
      <sz val="16"/>
      <name val="Soberana Sans"/>
      <family val="3"/>
    </font>
    <font>
      <sz val="9"/>
      <name val="Soberana Sans"/>
      <family val="3"/>
    </font>
    <font>
      <sz val="12"/>
      <color theme="0" tint="-0.499984740745262"/>
      <name val="Soberana Sans"/>
      <family val="3"/>
    </font>
    <font>
      <sz val="10"/>
      <color theme="0" tint="-0.499984740745262"/>
      <name val="Arial"/>
      <family val="2"/>
    </font>
    <font>
      <sz val="10"/>
      <color theme="0" tint="-0.499984740745262"/>
      <name val="Soberana Sans"/>
      <family val="3"/>
    </font>
    <font>
      <sz val="10"/>
      <color rgb="FF00B050"/>
      <name val="Arial"/>
      <family val="2"/>
    </font>
    <font>
      <b/>
      <sz val="10"/>
      <color rgb="FF00B050"/>
      <name val="Soberana Sans"/>
      <family val="3"/>
    </font>
    <font>
      <sz val="10"/>
      <color theme="0"/>
      <name val="Soberana Sans"/>
      <family val="3"/>
    </font>
    <font>
      <sz val="12"/>
      <color theme="0"/>
      <name val="Soberana Sans"/>
      <family val="3"/>
    </font>
    <font>
      <sz val="11"/>
      <color rgb="FF366092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sz val="12"/>
      <color rgb="FF7030A0"/>
      <name val="Soberana Sans"/>
      <family val="3"/>
    </font>
    <font>
      <sz val="12"/>
      <color rgb="FF7030A0"/>
      <name val="Soberana Sans"/>
      <family val="3"/>
    </font>
    <font>
      <sz val="10"/>
      <color rgb="FF7030A0"/>
      <name val="Arial"/>
      <family val="2"/>
    </font>
    <font>
      <sz val="10"/>
      <color rgb="FF7030A0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5" borderId="3" xfId="0" applyFont="1" applyFill="1" applyBorder="1"/>
    <xf numFmtId="0" fontId="9" fillId="5" borderId="9" xfId="0" applyFont="1" applyFill="1" applyBorder="1" applyAlignment="1">
      <alignment vertical="center"/>
    </xf>
    <xf numFmtId="164" fontId="9" fillId="6" borderId="6" xfId="1" applyNumberFormat="1" applyFont="1" applyFill="1" applyBorder="1" applyAlignment="1">
      <alignment vertical="center"/>
    </xf>
    <xf numFmtId="164" fontId="9" fillId="5" borderId="6" xfId="1" applyNumberFormat="1" applyFont="1" applyFill="1" applyBorder="1" applyAlignment="1">
      <alignment vertical="center"/>
    </xf>
    <xf numFmtId="164" fontId="9" fillId="5" borderId="10" xfId="1" applyNumberFormat="1" applyFont="1" applyFill="1" applyBorder="1" applyAlignment="1">
      <alignment vertical="center"/>
    </xf>
    <xf numFmtId="164" fontId="9" fillId="0" borderId="10" xfId="1" applyNumberFormat="1" applyFont="1" applyBorder="1" applyAlignment="1">
      <alignment vertical="center"/>
    </xf>
    <xf numFmtId="43" fontId="2" fillId="0" borderId="0" xfId="0" applyNumberFormat="1" applyFont="1"/>
    <xf numFmtId="0" fontId="10" fillId="0" borderId="11" xfId="0" applyFont="1" applyBorder="1" applyAlignment="1">
      <alignment vertical="center"/>
    </xf>
    <xf numFmtId="164" fontId="10" fillId="6" borderId="6" xfId="1" applyNumberFormat="1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164" fontId="10" fillId="5" borderId="12" xfId="1" applyNumberFormat="1" applyFont="1" applyFill="1" applyBorder="1" applyAlignment="1">
      <alignment vertical="center"/>
    </xf>
    <xf numFmtId="164" fontId="10" fillId="0" borderId="12" xfId="1" applyNumberFormat="1" applyFont="1" applyFill="1" applyBorder="1" applyAlignment="1">
      <alignment vertical="center"/>
    </xf>
    <xf numFmtId="0" fontId="11" fillId="0" borderId="9" xfId="0" applyFont="1" applyFill="1" applyBorder="1"/>
    <xf numFmtId="0" fontId="2" fillId="0" borderId="0" xfId="0" applyFont="1" applyBorder="1" applyAlignment="1"/>
    <xf numFmtId="165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2" fillId="0" borderId="0" xfId="0" applyNumberFormat="1" applyFont="1"/>
    <xf numFmtId="0" fontId="5" fillId="7" borderId="7" xfId="0" applyFont="1" applyFill="1" applyBorder="1"/>
    <xf numFmtId="0" fontId="5" fillId="7" borderId="13" xfId="0" applyFont="1" applyFill="1" applyBorder="1"/>
    <xf numFmtId="0" fontId="8" fillId="7" borderId="14" xfId="0" applyFont="1" applyFill="1" applyBorder="1" applyAlignment="1">
      <alignment horizontal="center" vertical="center"/>
    </xf>
    <xf numFmtId="0" fontId="5" fillId="7" borderId="11" xfId="0" applyFont="1" applyFill="1" applyBorder="1"/>
    <xf numFmtId="0" fontId="5" fillId="7" borderId="6" xfId="0" applyFont="1" applyFill="1" applyBorder="1"/>
    <xf numFmtId="0" fontId="8" fillId="7" borderId="15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/>
    <xf numFmtId="164" fontId="13" fillId="0" borderId="0" xfId="1" applyNumberFormat="1" applyFont="1" applyBorder="1"/>
    <xf numFmtId="0" fontId="14" fillId="0" borderId="0" xfId="0" applyFont="1"/>
    <xf numFmtId="9" fontId="15" fillId="0" borderId="16" xfId="2" applyFont="1" applyBorder="1"/>
    <xf numFmtId="43" fontId="6" fillId="0" borderId="0" xfId="0" applyNumberFormat="1" applyFont="1" applyBorder="1" applyAlignment="1">
      <alignment vertical="center"/>
    </xf>
    <xf numFmtId="0" fontId="10" fillId="0" borderId="6" xfId="0" applyFont="1" applyBorder="1"/>
    <xf numFmtId="164" fontId="10" fillId="0" borderId="6" xfId="1" applyNumberFormat="1" applyFont="1" applyBorder="1"/>
    <xf numFmtId="0" fontId="16" fillId="0" borderId="6" xfId="0" applyFont="1" applyBorder="1"/>
    <xf numFmtId="0" fontId="17" fillId="0" borderId="15" xfId="0" applyFont="1" applyBorder="1"/>
    <xf numFmtId="0" fontId="18" fillId="5" borderId="0" xfId="0" applyFont="1" applyFill="1" applyBorder="1"/>
    <xf numFmtId="0" fontId="2" fillId="5" borderId="0" xfId="0" applyFont="1" applyFill="1" applyBorder="1"/>
    <xf numFmtId="164" fontId="19" fillId="5" borderId="0" xfId="0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3" fontId="20" fillId="0" borderId="0" xfId="0" applyNumberFormat="1" applyFont="1"/>
    <xf numFmtId="3" fontId="0" fillId="0" borderId="0" xfId="0" applyNumberFormat="1"/>
    <xf numFmtId="0" fontId="6" fillId="5" borderId="0" xfId="0" applyFont="1" applyFill="1" applyBorder="1" applyAlignment="1">
      <alignment vertical="top" wrapText="1"/>
    </xf>
    <xf numFmtId="0" fontId="19" fillId="5" borderId="0" xfId="0" applyFont="1" applyFill="1" applyBorder="1" applyAlignment="1">
      <alignment vertical="top" wrapText="1"/>
    </xf>
    <xf numFmtId="0" fontId="19" fillId="5" borderId="0" xfId="0" applyFont="1" applyFill="1" applyBorder="1" applyAlignment="1">
      <alignment horizontal="justify" vertical="top" wrapText="1"/>
    </xf>
    <xf numFmtId="0" fontId="1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" fontId="24" fillId="0" borderId="0" xfId="0" applyNumberFormat="1" applyFont="1"/>
    <xf numFmtId="0" fontId="26" fillId="0" borderId="7" xfId="0" applyFont="1" applyBorder="1" applyAlignment="1">
      <alignment vertical="center"/>
    </xf>
    <xf numFmtId="164" fontId="27" fillId="6" borderId="0" xfId="1" applyNumberFormat="1" applyFont="1" applyFill="1" applyBorder="1" applyAlignment="1">
      <alignment vertical="center"/>
    </xf>
    <xf numFmtId="164" fontId="27" fillId="5" borderId="0" xfId="1" applyNumberFormat="1" applyFont="1" applyFill="1" applyBorder="1" applyAlignment="1">
      <alignment vertical="center"/>
    </xf>
    <xf numFmtId="164" fontId="26" fillId="5" borderId="8" xfId="1" applyNumberFormat="1" applyFont="1" applyFill="1" applyBorder="1" applyAlignment="1">
      <alignment vertical="center"/>
    </xf>
    <xf numFmtId="164" fontId="26" fillId="0" borderId="8" xfId="1" applyNumberFormat="1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13" xfId="0" applyFont="1" applyBorder="1"/>
    <xf numFmtId="164" fontId="27" fillId="0" borderId="13" xfId="1" applyNumberFormat="1" applyFont="1" applyBorder="1"/>
    <xf numFmtId="0" fontId="28" fillId="0" borderId="0" xfId="0" applyFont="1"/>
    <xf numFmtId="9" fontId="29" fillId="0" borderId="14" xfId="2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2015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32452</c:v>
                </c:pt>
                <c:pt idx="1">
                  <c:v>27039</c:v>
                </c:pt>
                <c:pt idx="2">
                  <c:v>30800</c:v>
                </c:pt>
                <c:pt idx="3">
                  <c:v>44021</c:v>
                </c:pt>
                <c:pt idx="4">
                  <c:v>11035</c:v>
                </c:pt>
                <c:pt idx="5">
                  <c:v>7836</c:v>
                </c:pt>
                <c:pt idx="6">
                  <c:v>10422</c:v>
                </c:pt>
                <c:pt idx="7">
                  <c:v>10373</c:v>
                </c:pt>
                <c:pt idx="8">
                  <c:v>19894</c:v>
                </c:pt>
                <c:pt idx="9">
                  <c:v>35269</c:v>
                </c:pt>
                <c:pt idx="10">
                  <c:v>41152</c:v>
                </c:pt>
                <c:pt idx="11">
                  <c:v>51161</c:v>
                </c:pt>
              </c:numCache>
            </c:numRef>
          </c:val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2016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1.0528565989178907E-2"/>
                  <c:y val="2.4114874909308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32646</c:v>
                </c:pt>
                <c:pt idx="1">
                  <c:v>33794</c:v>
                </c:pt>
                <c:pt idx="2">
                  <c:v>40125</c:v>
                </c:pt>
                <c:pt idx="3">
                  <c:v>35542</c:v>
                </c:pt>
                <c:pt idx="4">
                  <c:v>19345</c:v>
                </c:pt>
                <c:pt idx="5">
                  <c:v>12930</c:v>
                </c:pt>
                <c:pt idx="6">
                  <c:v>10409</c:v>
                </c:pt>
                <c:pt idx="7">
                  <c:v>14774</c:v>
                </c:pt>
                <c:pt idx="8">
                  <c:v>15498</c:v>
                </c:pt>
                <c:pt idx="9">
                  <c:v>34175</c:v>
                </c:pt>
                <c:pt idx="10">
                  <c:v>53264</c:v>
                </c:pt>
                <c:pt idx="11">
                  <c:v>34526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00256"/>
        <c:axId val="249000648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2016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463882913809173E-2"/>
                  <c:y val="-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332154784306583E-2"/>
                  <c:y val="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481374443738346E-3"/>
                  <c:y val="4.397617745445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31200</c:v>
                </c:pt>
                <c:pt idx="1">
                  <c:v>33600</c:v>
                </c:pt>
                <c:pt idx="2">
                  <c:v>38400</c:v>
                </c:pt>
                <c:pt idx="3">
                  <c:v>36000</c:v>
                </c:pt>
                <c:pt idx="4">
                  <c:v>20000</c:v>
                </c:pt>
                <c:pt idx="5">
                  <c:v>11750</c:v>
                </c:pt>
                <c:pt idx="6">
                  <c:v>9400</c:v>
                </c:pt>
                <c:pt idx="7">
                  <c:v>14100</c:v>
                </c:pt>
                <c:pt idx="8">
                  <c:v>16450</c:v>
                </c:pt>
                <c:pt idx="9">
                  <c:v>32900</c:v>
                </c:pt>
                <c:pt idx="10">
                  <c:v>51700</c:v>
                </c:pt>
                <c:pt idx="11">
                  <c:v>39950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00256"/>
        <c:axId val="249000648"/>
      </c:lineChart>
      <c:catAx>
        <c:axId val="2490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9000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000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9000256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000875" y="7419975"/>
          <a:ext cx="2581275" cy="371475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1</xdr:colOff>
      <xdr:row>10</xdr:row>
      <xdr:rowOff>57150</xdr:rowOff>
    </xdr:from>
    <xdr:to>
      <xdr:col>10</xdr:col>
      <xdr:colOff>523876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0</xdr:row>
      <xdr:rowOff>152401</xdr:rowOff>
    </xdr:from>
    <xdr:to>
      <xdr:col>15</xdr:col>
      <xdr:colOff>542925</xdr:colOff>
      <xdr:row>0</xdr:row>
      <xdr:rowOff>609601</xdr:rowOff>
    </xdr:to>
    <xdr:sp macro="" textlink="">
      <xdr:nvSpPr>
        <xdr:cNvPr id="4" name="1 Título"/>
        <xdr:cNvSpPr>
          <a:spLocks noGrp="1"/>
        </xdr:cNvSpPr>
      </xdr:nvSpPr>
      <xdr:spPr bwMode="auto">
        <a:xfrm>
          <a:off x="1152525" y="152401"/>
          <a:ext cx="12820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5" name="9 Conector recto"/>
        <xdr:cNvCxnSpPr/>
      </xdr:nvCxnSpPr>
      <xdr:spPr bwMode="auto">
        <a:xfrm>
          <a:off x="2619375" y="797719"/>
          <a:ext cx="13025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13</xdr:col>
      <xdr:colOff>237932</xdr:colOff>
      <xdr:row>0</xdr:row>
      <xdr:rowOff>119062</xdr:rowOff>
    </xdr:from>
    <xdr:to>
      <xdr:col>14</xdr:col>
      <xdr:colOff>725892</xdr:colOff>
      <xdr:row>1</xdr:row>
      <xdr:rowOff>523875</xdr:rowOff>
    </xdr:to>
    <xdr:pic>
      <xdr:nvPicPr>
        <xdr:cNvPr id="6" name="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253" y="119062"/>
          <a:ext cx="1399639" cy="1030742"/>
        </a:xfrm>
        <a:prstGeom prst="rect">
          <a:avLst/>
        </a:prstGeom>
      </xdr:spPr>
    </xdr:pic>
    <xdr:clientData/>
  </xdr:twoCellAnchor>
  <xdr:twoCellAnchor editAs="oneCell">
    <xdr:from>
      <xdr:col>1</xdr:col>
      <xdr:colOff>321582</xdr:colOff>
      <xdr:row>0</xdr:row>
      <xdr:rowOff>0</xdr:rowOff>
    </xdr:from>
    <xdr:to>
      <xdr:col>1</xdr:col>
      <xdr:colOff>1200034</xdr:colOff>
      <xdr:row>2</xdr:row>
      <xdr:rowOff>23813</xdr:rowOff>
    </xdr:to>
    <xdr:pic>
      <xdr:nvPicPr>
        <xdr:cNvPr id="7" name="8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3582" y="0"/>
          <a:ext cx="878452" cy="1180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a%20Dic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Resumen mensual cruc"/>
      <sheetName val="EmbTuristicas"/>
      <sheetName val="PAX (EMBTUR)"/>
    </sheetNames>
    <sheetDataSet>
      <sheetData sheetId="0">
        <row r="7">
          <cell r="C7">
            <v>13</v>
          </cell>
          <cell r="D7">
            <v>14</v>
          </cell>
          <cell r="E7">
            <v>16</v>
          </cell>
          <cell r="F7">
            <v>15</v>
          </cell>
          <cell r="H7">
            <v>5</v>
          </cell>
          <cell r="I7">
            <v>4</v>
          </cell>
          <cell r="J7">
            <v>6</v>
          </cell>
          <cell r="K7">
            <v>7</v>
          </cell>
          <cell r="L7">
            <v>14</v>
          </cell>
          <cell r="M7">
            <v>22</v>
          </cell>
          <cell r="N7">
            <v>17</v>
          </cell>
        </row>
      </sheetData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2016</v>
          </cell>
          <cell r="C7">
            <v>31200</v>
          </cell>
          <cell r="D7">
            <v>33600</v>
          </cell>
          <cell r="E7">
            <v>38400</v>
          </cell>
          <cell r="F7">
            <v>36000</v>
          </cell>
          <cell r="G7">
            <v>20000</v>
          </cell>
          <cell r="H7">
            <v>11750</v>
          </cell>
          <cell r="I7">
            <v>9400</v>
          </cell>
          <cell r="J7">
            <v>14100</v>
          </cell>
          <cell r="K7">
            <v>16450</v>
          </cell>
          <cell r="L7">
            <v>32900</v>
          </cell>
          <cell r="M7">
            <v>51700</v>
          </cell>
          <cell r="N7">
            <v>39950</v>
          </cell>
        </row>
        <row r="8">
          <cell r="B8" t="str">
            <v>REAL 2015</v>
          </cell>
          <cell r="C8">
            <v>32452</v>
          </cell>
          <cell r="D8">
            <v>27039</v>
          </cell>
          <cell r="E8">
            <v>30800</v>
          </cell>
          <cell r="F8">
            <v>44021</v>
          </cell>
          <cell r="G8">
            <v>11035</v>
          </cell>
          <cell r="H8">
            <v>7836</v>
          </cell>
          <cell r="I8">
            <v>10422</v>
          </cell>
          <cell r="J8">
            <v>10373</v>
          </cell>
          <cell r="K8">
            <v>19894</v>
          </cell>
          <cell r="L8">
            <v>35269</v>
          </cell>
          <cell r="M8">
            <v>41152</v>
          </cell>
          <cell r="N8">
            <v>51161</v>
          </cell>
        </row>
        <row r="9">
          <cell r="B9" t="str">
            <v>REAL 2016</v>
          </cell>
          <cell r="C9">
            <v>32646</v>
          </cell>
          <cell r="D9">
            <v>33794</v>
          </cell>
          <cell r="E9">
            <v>40125</v>
          </cell>
          <cell r="F9">
            <v>35542</v>
          </cell>
          <cell r="G9">
            <v>19345</v>
          </cell>
          <cell r="H9">
            <v>12930</v>
          </cell>
          <cell r="I9">
            <v>10409</v>
          </cell>
          <cell r="J9">
            <v>14774</v>
          </cell>
          <cell r="K9">
            <v>15498</v>
          </cell>
          <cell r="L9">
            <v>34175</v>
          </cell>
          <cell r="M9">
            <v>53264</v>
          </cell>
          <cell r="N9">
            <v>34526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showGridLines="0" tabSelected="1" zoomScale="70" zoomScaleNormal="70" workbookViewId="0">
      <selection activeCell="V18" sqref="V18"/>
    </sheetView>
  </sheetViews>
  <sheetFormatPr baseColWidth="10" defaultColWidth="11.42578125" defaultRowHeight="12.75" x14ac:dyDescent="0.2"/>
  <cols>
    <col min="2" max="2" width="19.85546875" customWidth="1"/>
    <col min="3" max="3" width="14.28515625" customWidth="1"/>
    <col min="4" max="4" width="13.140625" customWidth="1"/>
    <col min="5" max="5" width="12.28515625" customWidth="1"/>
    <col min="6" max="6" width="12.7109375" customWidth="1"/>
    <col min="7" max="7" width="12.42578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42578125" customWidth="1"/>
    <col min="14" max="14" width="13.71093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4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9" ht="6.7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9" ht="15" customHeight="1" thickTop="1" x14ac:dyDescent="0.2">
      <c r="B4" s="2"/>
      <c r="C4" s="2"/>
      <c r="D4" s="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ht="26.25" customHeight="1" x14ac:dyDescent="0.25"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10</v>
      </c>
      <c r="P5" s="13" t="s">
        <v>11</v>
      </c>
      <c r="Q5" s="2"/>
    </row>
    <row r="6" spans="2:19" ht="15" customHeight="1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"/>
      <c r="Q6" s="2"/>
    </row>
    <row r="7" spans="2:19" ht="18" customHeight="1" x14ac:dyDescent="0.2">
      <c r="B7" s="66" t="s">
        <v>12</v>
      </c>
      <c r="C7" s="67">
        <f>2400*[1]CRUCEROS!C7</f>
        <v>31200</v>
      </c>
      <c r="D7" s="67">
        <f>2400*[1]CRUCEROS!D7</f>
        <v>33600</v>
      </c>
      <c r="E7" s="67">
        <f>2400*[1]CRUCEROS!E7</f>
        <v>38400</v>
      </c>
      <c r="F7" s="67">
        <f>2400*[1]CRUCEROS!F7</f>
        <v>36000</v>
      </c>
      <c r="G7" s="67">
        <v>20000</v>
      </c>
      <c r="H7" s="67">
        <f>2350*[1]CRUCEROS!H7</f>
        <v>11750</v>
      </c>
      <c r="I7" s="67">
        <f>2350*[1]CRUCEROS!I7</f>
        <v>9400</v>
      </c>
      <c r="J7" s="67">
        <f>2350*[1]CRUCEROS!J7</f>
        <v>14100</v>
      </c>
      <c r="K7" s="67">
        <f>2350*[1]CRUCEROS!K7</f>
        <v>16450</v>
      </c>
      <c r="L7" s="67">
        <f>2350*[1]CRUCEROS!L7</f>
        <v>32900</v>
      </c>
      <c r="M7" s="67">
        <f>2350*[1]CRUCEROS!M7</f>
        <v>51700</v>
      </c>
      <c r="N7" s="68">
        <f>2350*[1]CRUCEROS!N7</f>
        <v>39950</v>
      </c>
      <c r="O7" s="69">
        <f>SUM(C7:N7)</f>
        <v>335450</v>
      </c>
      <c r="P7" s="70">
        <f>SUM(C7:N7)</f>
        <v>335450</v>
      </c>
      <c r="Q7" s="2"/>
    </row>
    <row r="8" spans="2:19" ht="18" customHeight="1" x14ac:dyDescent="0.2">
      <c r="B8" s="16" t="s">
        <v>13</v>
      </c>
      <c r="C8" s="17">
        <v>32452</v>
      </c>
      <c r="D8" s="17">
        <v>27039</v>
      </c>
      <c r="E8" s="17">
        <v>30800</v>
      </c>
      <c r="F8" s="17">
        <v>44021</v>
      </c>
      <c r="G8" s="17">
        <v>11035</v>
      </c>
      <c r="H8" s="17">
        <v>7836</v>
      </c>
      <c r="I8" s="17">
        <v>10422</v>
      </c>
      <c r="J8" s="17">
        <v>10373</v>
      </c>
      <c r="K8" s="17">
        <v>19894</v>
      </c>
      <c r="L8" s="17">
        <v>35269</v>
      </c>
      <c r="M8" s="17">
        <v>41152</v>
      </c>
      <c r="N8" s="18">
        <v>51161</v>
      </c>
      <c r="O8" s="19">
        <f>SUM(C8:N8)</f>
        <v>321454</v>
      </c>
      <c r="P8" s="20">
        <f>SUM(C8:N8)</f>
        <v>321454</v>
      </c>
      <c r="Q8" s="21"/>
    </row>
    <row r="9" spans="2:19" ht="18" customHeight="1" x14ac:dyDescent="0.4">
      <c r="B9" s="22" t="s">
        <v>14</v>
      </c>
      <c r="C9" s="23">
        <v>32646</v>
      </c>
      <c r="D9" s="23">
        <v>33794</v>
      </c>
      <c r="E9" s="23">
        <v>40125</v>
      </c>
      <c r="F9" s="23">
        <v>35542</v>
      </c>
      <c r="G9" s="23">
        <v>19345</v>
      </c>
      <c r="H9" s="23">
        <v>12930</v>
      </c>
      <c r="I9" s="23">
        <v>10409</v>
      </c>
      <c r="J9" s="23">
        <v>14774</v>
      </c>
      <c r="K9" s="23">
        <v>15498</v>
      </c>
      <c r="L9" s="23">
        <v>34175</v>
      </c>
      <c r="M9" s="23">
        <v>53264</v>
      </c>
      <c r="N9" s="24">
        <v>34526</v>
      </c>
      <c r="O9" s="25">
        <f>SUM(C9:N9)</f>
        <v>337028</v>
      </c>
      <c r="P9" s="26">
        <f>SUM(C9:N9)</f>
        <v>337028</v>
      </c>
      <c r="Q9" s="27"/>
    </row>
    <row r="10" spans="2:19" ht="15" customHeight="1" x14ac:dyDescent="0.2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1"/>
      <c r="P10" s="30"/>
      <c r="Q10" s="30"/>
      <c r="R10" s="31"/>
      <c r="S10" s="32"/>
    </row>
    <row r="11" spans="2:19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33"/>
      <c r="M11" s="21"/>
      <c r="N11" s="29"/>
      <c r="O11" s="21"/>
      <c r="P11" s="30"/>
      <c r="Q11" s="30"/>
      <c r="R11" s="31"/>
    </row>
    <row r="12" spans="2:19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1"/>
      <c r="P12" s="2"/>
      <c r="Q12" s="30"/>
    </row>
    <row r="13" spans="2:19" ht="17.25" customHeigh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34" t="s">
        <v>15</v>
      </c>
      <c r="M13" s="35"/>
      <c r="N13" s="35"/>
      <c r="O13" s="35"/>
      <c r="P13" s="36" t="s">
        <v>16</v>
      </c>
      <c r="Q13" s="30"/>
    </row>
    <row r="14" spans="2:19" ht="17.25" customHeigh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37" t="s">
        <v>17</v>
      </c>
      <c r="M14" s="38"/>
      <c r="N14" s="38"/>
      <c r="O14" s="38"/>
      <c r="P14" s="39" t="s">
        <v>18</v>
      </c>
      <c r="Q14" s="2"/>
    </row>
    <row r="15" spans="2:19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71" t="s">
        <v>12</v>
      </c>
      <c r="M15" s="72"/>
      <c r="N15" s="73">
        <f>O7</f>
        <v>335450</v>
      </c>
      <c r="O15" s="74"/>
      <c r="P15" s="75">
        <f>(N17-N15)/N15</f>
        <v>4.7041287822328212E-3</v>
      </c>
      <c r="Q15" s="30"/>
    </row>
    <row r="16" spans="2:19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40" t="s">
        <v>13</v>
      </c>
      <c r="M16" s="41"/>
      <c r="N16" s="42">
        <f>O8</f>
        <v>321454</v>
      </c>
      <c r="O16" s="43"/>
      <c r="P16" s="44">
        <f>(N17-N16)/N16</f>
        <v>4.8448611620947324E-2</v>
      </c>
      <c r="Q16" s="45"/>
    </row>
    <row r="17" spans="2:18" ht="17.25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2" t="s">
        <v>14</v>
      </c>
      <c r="M17" s="46"/>
      <c r="N17" s="47">
        <f>O9</f>
        <v>337028</v>
      </c>
      <c r="O17" s="48"/>
      <c r="P17" s="49"/>
      <c r="Q17" s="45"/>
    </row>
    <row r="18" spans="2:18" ht="15.75" x14ac:dyDescent="0.2">
      <c r="B18" s="2"/>
      <c r="C18" s="2"/>
      <c r="D18" s="2"/>
      <c r="E18" s="2"/>
      <c r="F18" s="2"/>
      <c r="G18" s="2"/>
      <c r="H18" s="2"/>
      <c r="I18" s="2"/>
      <c r="J18" s="2"/>
      <c r="K18" s="50"/>
      <c r="L18" s="51"/>
      <c r="M18" s="51"/>
      <c r="N18" s="51"/>
      <c r="O18" s="51"/>
      <c r="P18" s="51"/>
      <c r="Q18" s="52"/>
    </row>
    <row r="19" spans="2:18" ht="17.25" x14ac:dyDescent="0.3">
      <c r="B19" s="2"/>
      <c r="C19" s="2"/>
      <c r="D19" s="2"/>
      <c r="E19" s="2"/>
      <c r="F19" s="2"/>
      <c r="G19" s="2"/>
      <c r="H19" s="2"/>
      <c r="I19" s="2"/>
      <c r="J19" s="2"/>
      <c r="K19" s="50"/>
      <c r="L19" s="34" t="s">
        <v>15</v>
      </c>
      <c r="M19" s="35"/>
      <c r="N19" s="35"/>
      <c r="O19" s="35"/>
      <c r="P19" s="36" t="s">
        <v>16</v>
      </c>
      <c r="Q19" s="53"/>
    </row>
    <row r="20" spans="2:18" ht="17.25" x14ac:dyDescent="0.3">
      <c r="B20" s="2"/>
      <c r="C20" s="2"/>
      <c r="D20" s="2"/>
      <c r="E20" s="2"/>
      <c r="F20" s="2"/>
      <c r="G20" s="2"/>
      <c r="H20" s="2"/>
      <c r="I20" s="2"/>
      <c r="J20" s="2"/>
      <c r="K20" s="50"/>
      <c r="L20" s="37" t="s">
        <v>19</v>
      </c>
      <c r="M20" s="38"/>
      <c r="N20" s="38"/>
      <c r="O20" s="38"/>
      <c r="P20" s="39" t="s">
        <v>18</v>
      </c>
      <c r="Q20" s="53"/>
      <c r="R20" s="54"/>
    </row>
    <row r="21" spans="2:18" ht="17.2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50"/>
      <c r="L21" s="71" t="s">
        <v>12</v>
      </c>
      <c r="M21" s="72"/>
      <c r="N21" s="73">
        <f>P7</f>
        <v>335450</v>
      </c>
      <c r="O21" s="74"/>
      <c r="P21" s="75">
        <f>(N23-N21)/N21</f>
        <v>4.7041287822328212E-3</v>
      </c>
      <c r="Q21" s="53"/>
      <c r="R21" s="55"/>
    </row>
    <row r="22" spans="2:18" ht="15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50"/>
      <c r="L22" s="40" t="s">
        <v>13</v>
      </c>
      <c r="M22" s="41"/>
      <c r="N22" s="42">
        <f>P8</f>
        <v>321454</v>
      </c>
      <c r="O22" s="43"/>
      <c r="P22" s="44">
        <f>(N23-N22)/N22</f>
        <v>4.8448611620947324E-2</v>
      </c>
      <c r="Q22" s="53"/>
    </row>
    <row r="23" spans="2:18" ht="15.75" customHeight="1" x14ac:dyDescent="0.3">
      <c r="B23" s="2"/>
      <c r="C23" s="2"/>
      <c r="D23" s="2"/>
      <c r="E23" s="2"/>
      <c r="F23" s="2"/>
      <c r="G23" s="2"/>
      <c r="H23" s="2"/>
      <c r="I23" s="2"/>
      <c r="J23" s="2"/>
      <c r="K23" s="50"/>
      <c r="L23" s="22" t="s">
        <v>14</v>
      </c>
      <c r="M23" s="46"/>
      <c r="N23" s="47">
        <f>P9</f>
        <v>337028</v>
      </c>
      <c r="O23" s="48"/>
      <c r="P23" s="49"/>
      <c r="Q23" s="53"/>
    </row>
    <row r="24" spans="2:18" ht="17.2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50"/>
      <c r="L24" s="56"/>
      <c r="M24" s="56"/>
      <c r="N24" s="56"/>
      <c r="O24" s="56"/>
      <c r="P24" s="56"/>
      <c r="Q24" s="53"/>
    </row>
    <row r="25" spans="2:18" ht="12.7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50"/>
      <c r="L25" s="57"/>
      <c r="M25" s="57"/>
      <c r="N25" s="57"/>
      <c r="O25" s="57"/>
      <c r="P25" s="57"/>
      <c r="Q25" s="50"/>
    </row>
    <row r="26" spans="2:18" x14ac:dyDescent="0.2">
      <c r="B26" s="2"/>
      <c r="C26" s="2"/>
      <c r="D26" s="2"/>
      <c r="E26" s="2"/>
      <c r="F26" s="2"/>
      <c r="G26" s="2"/>
      <c r="H26" s="2"/>
      <c r="I26" s="2"/>
      <c r="J26" s="2"/>
      <c r="K26" s="50"/>
      <c r="L26" s="58"/>
      <c r="M26" s="58"/>
      <c r="N26" s="58"/>
      <c r="O26" s="58"/>
      <c r="P26" s="58"/>
      <c r="Q26" s="50"/>
    </row>
    <row r="27" spans="2:18" x14ac:dyDescent="0.2">
      <c r="B27" s="2"/>
      <c r="C27" s="2"/>
      <c r="D27" s="2"/>
      <c r="E27" s="2"/>
      <c r="F27" s="2"/>
      <c r="G27" s="2"/>
      <c r="H27" s="2"/>
      <c r="I27" s="2"/>
      <c r="J27" s="2"/>
      <c r="K27" s="50"/>
      <c r="L27" s="58"/>
      <c r="M27" s="58"/>
      <c r="N27" s="58"/>
      <c r="O27" s="58"/>
      <c r="P27" s="58"/>
      <c r="Q27" s="50"/>
    </row>
    <row r="28" spans="2:18" x14ac:dyDescent="0.2">
      <c r="B28" s="2"/>
      <c r="C28" s="2"/>
      <c r="D28" s="2"/>
      <c r="E28" s="2"/>
      <c r="F28" s="2"/>
      <c r="G28" s="2"/>
      <c r="H28" s="2"/>
      <c r="I28" s="2"/>
      <c r="J28" s="2"/>
      <c r="K28" s="50"/>
      <c r="L28" s="58"/>
      <c r="M28" s="58"/>
      <c r="N28" s="58"/>
      <c r="O28" s="58"/>
      <c r="P28" s="58"/>
      <c r="Q28" s="50"/>
    </row>
    <row r="29" spans="2:18" x14ac:dyDescent="0.2">
      <c r="B29" s="2"/>
      <c r="C29" s="2"/>
      <c r="D29" s="2"/>
      <c r="E29" s="2"/>
      <c r="F29" s="2"/>
      <c r="G29" s="2"/>
      <c r="H29" s="2"/>
      <c r="I29" s="2"/>
      <c r="J29" s="2"/>
      <c r="K29" s="50"/>
      <c r="L29" s="58"/>
      <c r="M29" s="58"/>
      <c r="N29" s="58"/>
      <c r="O29" s="58"/>
      <c r="P29" s="58"/>
      <c r="Q29" s="50"/>
    </row>
    <row r="30" spans="2:18" x14ac:dyDescent="0.2">
      <c r="B30" s="2"/>
      <c r="C30" s="2"/>
      <c r="D30" s="2"/>
      <c r="E30" s="2"/>
      <c r="F30" s="2"/>
      <c r="G30" s="2"/>
      <c r="H30" s="2"/>
      <c r="I30" s="2"/>
      <c r="J30" s="2"/>
      <c r="K30" s="50"/>
      <c r="L30" s="58"/>
      <c r="M30" s="58"/>
      <c r="N30" s="58"/>
      <c r="O30" s="58"/>
      <c r="P30" s="58"/>
      <c r="Q30" s="50"/>
    </row>
    <row r="31" spans="2:18" x14ac:dyDescent="0.2">
      <c r="B31" s="2"/>
      <c r="C31" s="2"/>
      <c r="D31" s="2"/>
      <c r="E31" s="2"/>
      <c r="F31" s="2"/>
      <c r="G31" s="2"/>
      <c r="H31" s="2"/>
      <c r="I31" s="2"/>
      <c r="J31" s="2"/>
      <c r="K31" s="50"/>
      <c r="L31" s="58"/>
      <c r="M31" s="58"/>
      <c r="N31" s="58"/>
      <c r="O31" s="58"/>
      <c r="P31" s="58"/>
      <c r="Q31" s="50"/>
    </row>
    <row r="32" spans="2:18" x14ac:dyDescent="0.2">
      <c r="B32" s="2"/>
      <c r="C32" s="2"/>
      <c r="D32" s="2"/>
      <c r="E32" s="2"/>
      <c r="F32" s="2"/>
      <c r="G32" s="2"/>
      <c r="H32" s="2"/>
      <c r="I32" s="2"/>
      <c r="J32" s="2"/>
      <c r="K32" s="50"/>
      <c r="L32" s="58"/>
      <c r="M32" s="58"/>
      <c r="N32" s="58"/>
      <c r="O32" s="58"/>
      <c r="P32" s="58"/>
      <c r="Q32" s="50"/>
    </row>
    <row r="33" spans="2:23" x14ac:dyDescent="0.2">
      <c r="B33" s="2"/>
      <c r="C33" s="2"/>
      <c r="D33" s="2"/>
      <c r="E33" s="2"/>
      <c r="F33" s="2"/>
      <c r="G33" s="2"/>
      <c r="H33" s="2"/>
      <c r="I33" s="2"/>
      <c r="J33" s="2"/>
      <c r="K33" s="50"/>
      <c r="L33" s="58"/>
      <c r="M33" s="58"/>
      <c r="N33" s="58"/>
      <c r="O33" s="58"/>
      <c r="P33" s="58"/>
      <c r="Q33" s="50"/>
    </row>
    <row r="34" spans="2:23" x14ac:dyDescent="0.2">
      <c r="B34" s="2"/>
      <c r="C34" s="2"/>
      <c r="D34" s="2"/>
      <c r="E34" s="2"/>
      <c r="F34" s="2"/>
      <c r="G34" s="2"/>
      <c r="H34" s="2"/>
      <c r="I34" s="2"/>
      <c r="J34" s="2"/>
      <c r="K34" s="50"/>
      <c r="L34" s="58"/>
      <c r="M34" s="58"/>
      <c r="N34" s="58"/>
      <c r="O34" s="58"/>
      <c r="P34" s="58"/>
      <c r="Q34" s="50"/>
    </row>
    <row r="35" spans="2:23" x14ac:dyDescent="0.2">
      <c r="B35" s="2"/>
      <c r="C35" s="2"/>
      <c r="D35" s="2"/>
      <c r="E35" s="2"/>
      <c r="F35" s="2"/>
      <c r="G35" s="2"/>
      <c r="H35" s="2"/>
      <c r="I35" s="2"/>
      <c r="J35" s="2"/>
      <c r="K35" s="50"/>
      <c r="L35" s="58"/>
      <c r="M35" s="58"/>
      <c r="N35" s="58"/>
      <c r="O35" s="58"/>
      <c r="P35" s="58"/>
      <c r="Q35" s="50"/>
    </row>
    <row r="36" spans="2:23" x14ac:dyDescent="0.2">
      <c r="B36" s="2"/>
      <c r="C36" s="2"/>
      <c r="D36" s="2"/>
      <c r="E36" s="2"/>
      <c r="F36" s="2"/>
      <c r="G36" s="2"/>
      <c r="H36" s="2"/>
      <c r="I36" s="2"/>
      <c r="J36" s="2"/>
      <c r="K36" s="50"/>
      <c r="L36" s="58"/>
      <c r="M36" s="58"/>
      <c r="N36" s="58"/>
      <c r="O36" s="58"/>
      <c r="P36" s="58"/>
      <c r="Q36" s="50"/>
    </row>
    <row r="37" spans="2:23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23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W38" s="59" t="s">
        <v>20</v>
      </c>
    </row>
    <row r="39" spans="2:23" ht="15.75" x14ac:dyDescent="0.25">
      <c r="B39" s="2"/>
      <c r="C39" s="2"/>
      <c r="D39" s="2"/>
      <c r="E39" s="2"/>
      <c r="F39" s="2"/>
      <c r="G39" s="2"/>
      <c r="H39" s="8"/>
      <c r="I39" s="2"/>
      <c r="J39" s="2"/>
      <c r="K39" s="2"/>
      <c r="L39" s="2"/>
      <c r="M39" s="2"/>
      <c r="N39" s="2"/>
      <c r="O39" s="2"/>
      <c r="P39" s="2"/>
      <c r="Q39" s="2"/>
    </row>
    <row r="40" spans="2:23" ht="15" x14ac:dyDescent="0.2">
      <c r="H40" s="60"/>
    </row>
    <row r="41" spans="2:23" ht="15" x14ac:dyDescent="0.2">
      <c r="H41" s="60"/>
      <c r="N41" s="31"/>
    </row>
    <row r="42" spans="2:23" ht="15" x14ac:dyDescent="0.2">
      <c r="H42" s="60"/>
    </row>
    <row r="43" spans="2:23" ht="15.75" x14ac:dyDescent="0.25">
      <c r="H43" s="61"/>
    </row>
    <row r="46" spans="2:23" x14ac:dyDescent="0.2">
      <c r="F46" s="31"/>
    </row>
    <row r="47" spans="2:23" x14ac:dyDescent="0.2">
      <c r="E47" s="32"/>
    </row>
    <row r="48" spans="2:23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2:14" ht="18" x14ac:dyDescent="0.25">
      <c r="B49" s="62"/>
      <c r="C49" s="62"/>
      <c r="D49" s="63" t="s">
        <v>21</v>
      </c>
      <c r="E49" s="63"/>
      <c r="F49" s="63"/>
      <c r="G49" s="63">
        <f>91667</f>
        <v>91667</v>
      </c>
      <c r="H49" s="63"/>
      <c r="I49" s="64"/>
      <c r="J49" s="64"/>
      <c r="K49" s="64"/>
      <c r="L49" s="64"/>
      <c r="M49" s="64"/>
      <c r="N49" s="64"/>
    </row>
    <row r="50" spans="2:14" ht="18" x14ac:dyDescent="0.25">
      <c r="B50" s="62"/>
      <c r="C50" s="62"/>
      <c r="D50" s="63"/>
      <c r="E50" s="63"/>
      <c r="F50" s="63"/>
      <c r="G50" s="63"/>
      <c r="H50" s="63"/>
      <c r="I50" s="64"/>
      <c r="J50" s="64"/>
      <c r="K50" s="64"/>
      <c r="L50" s="64" t="s">
        <v>22</v>
      </c>
      <c r="M50" s="64"/>
      <c r="N50" s="64"/>
    </row>
    <row r="51" spans="2:14" ht="18" x14ac:dyDescent="0.25">
      <c r="B51" s="62"/>
      <c r="C51" s="62"/>
      <c r="D51" s="63" t="s">
        <v>23</v>
      </c>
      <c r="E51" s="63"/>
      <c r="F51" s="65">
        <f>SUM(C7:H7)</f>
        <v>170950</v>
      </c>
      <c r="G51" s="63"/>
      <c r="H51" s="63"/>
      <c r="I51" s="64"/>
      <c r="J51" s="64"/>
      <c r="K51" s="64"/>
      <c r="L51" s="64"/>
      <c r="M51" s="64"/>
      <c r="N51" s="64"/>
    </row>
    <row r="52" spans="2:14" ht="18" x14ac:dyDescent="0.25">
      <c r="B52" s="62"/>
      <c r="C52" s="62"/>
      <c r="D52" s="63">
        <v>2008</v>
      </c>
      <c r="E52" s="63"/>
      <c r="F52" s="65">
        <f>SUM(C8:H8)</f>
        <v>153183</v>
      </c>
      <c r="G52" s="63"/>
      <c r="H52" s="63"/>
      <c r="I52" s="64"/>
      <c r="J52" s="64"/>
      <c r="K52" s="64"/>
      <c r="L52" s="64"/>
      <c r="M52" s="64"/>
      <c r="N52" s="64"/>
    </row>
    <row r="53" spans="2:14" ht="18" x14ac:dyDescent="0.25">
      <c r="B53" s="62"/>
      <c r="C53" s="62"/>
      <c r="D53" s="63">
        <v>2009</v>
      </c>
      <c r="E53" s="63"/>
      <c r="F53" s="65">
        <f>SUM(C9:H9)</f>
        <v>174382</v>
      </c>
      <c r="G53" s="63"/>
      <c r="H53" s="63"/>
      <c r="I53" s="64"/>
      <c r="J53" s="64"/>
      <c r="K53" s="64"/>
      <c r="L53" s="64"/>
      <c r="M53" s="64"/>
      <c r="N53" s="64"/>
    </row>
    <row r="54" spans="2:14" ht="15" x14ac:dyDescent="0.2">
      <c r="B54" s="62"/>
      <c r="C54" s="62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2:14" ht="15" x14ac:dyDescent="0.2">
      <c r="B55" s="62"/>
      <c r="C55" s="62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2:14" ht="15" x14ac:dyDescent="0.2">
      <c r="B56" s="62"/>
      <c r="C56" s="62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2:14" ht="15" x14ac:dyDescent="0.2">
      <c r="B57" s="62"/>
      <c r="C57" s="62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2:14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2:14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</sheetData>
  <mergeCells count="2">
    <mergeCell ref="B2:P2"/>
    <mergeCell ref="L26:P36"/>
  </mergeCells>
  <printOptions horizontalCentered="1"/>
  <pageMargins left="0.35433070866141736" right="0.39370078740157483" top="0.39370078740157483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2017-01-03T15:33:27Z</dcterms:created>
  <dcterms:modified xsi:type="dcterms:W3CDTF">2017-01-03T15:47:48Z</dcterms:modified>
</cp:coreProperties>
</file>