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PAGINA WEB\2015\ESTADISTICAS CRUCEROS - ACUMULADO\"/>
    </mc:Choice>
  </mc:AlternateContent>
  <bookViews>
    <workbookView xWindow="0" yWindow="0" windowWidth="19200" windowHeight="8235"/>
  </bookViews>
  <sheets>
    <sheet name="PAX" sheetId="4" r:id="rId1"/>
  </sheets>
  <definedNames>
    <definedName name="_xlnm.Print_Area" localSheetId="0">PAX!$A$1:$P$40</definedName>
  </definedNames>
  <calcPr calcId="152511"/>
</workbook>
</file>

<file path=xl/calcChain.xml><?xml version="1.0" encoding="utf-8"?>
<calcChain xmlns="http://schemas.openxmlformats.org/spreadsheetml/2006/main">
  <c r="N9" i="4" l="1"/>
  <c r="N8" i="4"/>
  <c r="N7" i="4"/>
  <c r="O9" i="4"/>
  <c r="O8" i="4"/>
  <c r="O7" i="4"/>
  <c r="M16" i="4" l="1"/>
  <c r="M15" i="4"/>
  <c r="M17" i="4" l="1"/>
  <c r="O15" i="4" s="1"/>
  <c r="O16" i="4" l="1"/>
  <c r="M23" i="4" l="1"/>
  <c r="M22" i="4"/>
  <c r="K7" i="4" l="1"/>
  <c r="L7" i="4"/>
  <c r="M7" i="4"/>
  <c r="J7" i="4"/>
  <c r="D7" i="4"/>
  <c r="C7" i="4"/>
  <c r="M21" i="4" l="1"/>
  <c r="O22" i="4" l="1"/>
  <c r="O21" i="4" l="1"/>
  <c r="F49" i="4" l="1"/>
  <c r="E51" i="4"/>
  <c r="E52" i="4"/>
  <c r="E53" i="4"/>
</calcChain>
</file>

<file path=xl/sharedStrings.xml><?xml version="1.0" encoding="utf-8"?>
<sst xmlns="http://schemas.openxmlformats.org/spreadsheetml/2006/main" count="35" uniqueCount="23">
  <si>
    <t>E</t>
  </si>
  <si>
    <t>F</t>
  </si>
  <si>
    <t>M</t>
  </si>
  <si>
    <t>A</t>
  </si>
  <si>
    <t>J</t>
  </si>
  <si>
    <t>S</t>
  </si>
  <si>
    <t>O</t>
  </si>
  <si>
    <t>N</t>
  </si>
  <si>
    <t>D</t>
  </si>
  <si>
    <t>PLAN</t>
  </si>
  <si>
    <t>Acumulado 1er. Semestre</t>
  </si>
  <si>
    <t>REAL 2009</t>
  </si>
  <si>
    <t>Total Año</t>
  </si>
  <si>
    <t>%</t>
  </si>
  <si>
    <t>Var.</t>
  </si>
  <si>
    <t>MOVIMIENTO DE PASAJEROS</t>
  </si>
  <si>
    <t>Anual</t>
  </si>
  <si>
    <t>REAL 2014</t>
  </si>
  <si>
    <t xml:space="preserve">Análisis  Acum. </t>
  </si>
  <si>
    <t>POA 2015</t>
  </si>
  <si>
    <t>REAL 2015</t>
  </si>
  <si>
    <t>Al mes de Ene-Dic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</si>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</sst>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1"/>
      <color rgb="FF366092"/>
      <name val="Calibri"/>
      <family val="2"/>
    </font>
    <font>
      <sz val="10"/>
      <name val="Soberana Sans"/>
      <family val="3"/>
    </font>
    <font>
      <b/>
      <sz val="18"/>
      <name val="Soberana Sans"/>
      <family val="3"/>
    </font>
    <font>
      <b/>
      <i/>
      <sz val="18"/>
      <name val="Soberana Sans"/>
      <family val="3"/>
    </font>
    <font>
      <sz val="12"/>
      <name val="Soberana Sans"/>
      <family val="3"/>
    </font>
    <font>
      <b/>
      <sz val="12"/>
      <name val="Soberana Sans"/>
      <family val="3"/>
    </font>
    <font>
      <b/>
      <sz val="10"/>
      <name val="Soberana Sans"/>
      <family val="3"/>
    </font>
    <font>
      <b/>
      <sz val="16"/>
      <name val="Soberana Sans"/>
      <family val="3"/>
    </font>
    <font>
      <sz val="10"/>
      <color theme="0"/>
      <name val="Soberana Sans"/>
      <family val="3"/>
    </font>
    <font>
      <sz val="12"/>
      <color theme="0"/>
      <name val="Soberana Sans"/>
      <family val="3"/>
    </font>
    <font>
      <sz val="9"/>
      <name val="Soberana Sans"/>
      <family val="3"/>
    </font>
    <font>
      <b/>
      <sz val="12"/>
      <color rgb="FF00B050"/>
      <name val="Soberana Sans"/>
    </font>
    <font>
      <b/>
      <sz val="12"/>
      <color rgb="FF00B050"/>
      <name val="Soberana Sans"/>
      <family val="3"/>
    </font>
    <font>
      <sz val="12"/>
      <color theme="0" tint="-0.499984740745262"/>
      <name val="Soberana Sans"/>
      <family val="3"/>
    </font>
    <font>
      <b/>
      <sz val="12"/>
      <color theme="0" tint="-0.499984740745262"/>
      <name val="Soberana Sans"/>
    </font>
    <font>
      <sz val="12"/>
      <color theme="7"/>
      <name val="Soberana Sans"/>
      <family val="3"/>
    </font>
    <font>
      <b/>
      <sz val="12"/>
      <color theme="7"/>
      <name val="Soberana Sans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Soberana Sans"/>
      <family val="3"/>
    </font>
    <font>
      <b/>
      <sz val="10"/>
      <color rgb="FF00B050"/>
      <name val="Soberana Sans"/>
      <family val="3"/>
    </font>
    <font>
      <sz val="10"/>
      <color theme="7"/>
      <name val="Arial"/>
      <family val="2"/>
    </font>
    <font>
      <sz val="10"/>
      <color theme="7"/>
      <name val="Soberana Sans"/>
      <family val="3"/>
    </font>
    <font>
      <b/>
      <sz val="10"/>
      <color theme="0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" fontId="8" fillId="0" borderId="0" xfId="0" applyNumberFormat="1" applyFont="1"/>
    <xf numFmtId="165" fontId="0" fillId="0" borderId="0" xfId="0" applyNumberFormat="1"/>
    <xf numFmtId="43" fontId="0" fillId="0" borderId="0" xfId="0" applyNumberFormat="1"/>
    <xf numFmtId="3" fontId="0" fillId="0" borderId="0" xfId="0" applyNumberFormat="1"/>
    <xf numFmtId="3" fontId="10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16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4" fillId="3" borderId="13" xfId="0" applyFont="1" applyFill="1" applyBorder="1"/>
    <xf numFmtId="164" fontId="11" fillId="0" borderId="0" xfId="0" applyNumberFormat="1" applyFont="1"/>
    <xf numFmtId="0" fontId="11" fillId="3" borderId="0" xfId="0" applyFont="1" applyFill="1" applyBorder="1"/>
    <xf numFmtId="0" fontId="12" fillId="0" borderId="0" xfId="0" applyFont="1" applyBorder="1" applyAlignment="1"/>
    <xf numFmtId="0" fontId="15" fillId="0" borderId="16" xfId="0" applyFont="1" applyBorder="1"/>
    <xf numFmtId="0" fontId="11" fillId="0" borderId="0" xfId="0" applyFont="1" applyBorder="1" applyAlignment="1"/>
    <xf numFmtId="43" fontId="11" fillId="0" borderId="0" xfId="0" applyNumberFormat="1" applyFont="1"/>
    <xf numFmtId="165" fontId="11" fillId="0" borderId="0" xfId="0" applyNumberFormat="1" applyFont="1"/>
    <xf numFmtId="0" fontId="15" fillId="4" borderId="2" xfId="0" applyFont="1" applyFill="1" applyBorder="1"/>
    <xf numFmtId="0" fontId="15" fillId="4" borderId="9" xfId="0" applyFont="1" applyFill="1" applyBorder="1"/>
    <xf numFmtId="0" fontId="16" fillId="4" borderId="6" xfId="0" applyFont="1" applyFill="1" applyBorder="1" applyAlignment="1">
      <alignment horizontal="center" vertical="center"/>
    </xf>
    <xf numFmtId="0" fontId="15" fillId="4" borderId="4" xfId="0" applyFont="1" applyFill="1" applyBorder="1"/>
    <xf numFmtId="0" fontId="15" fillId="4" borderId="5" xfId="0" applyFont="1" applyFill="1" applyBorder="1"/>
    <xf numFmtId="0" fontId="16" fillId="4" borderId="7" xfId="0" applyFont="1" applyFill="1" applyBorder="1" applyAlignment="1">
      <alignment horizontal="center" vertical="center"/>
    </xf>
    <xf numFmtId="0" fontId="18" fillId="3" borderId="0" xfId="0" applyFont="1" applyFill="1" applyBorder="1"/>
    <xf numFmtId="43" fontId="14" fillId="0" borderId="0" xfId="0" applyNumberFormat="1" applyFont="1" applyBorder="1" applyAlignment="1">
      <alignment vertical="center"/>
    </xf>
    <xf numFmtId="0" fontId="17" fillId="0" borderId="3" xfId="0" applyFont="1" applyFill="1" applyBorder="1"/>
    <xf numFmtId="165" fontId="19" fillId="3" borderId="0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>
      <alignment vertical="top" wrapText="1"/>
    </xf>
    <xf numFmtId="43" fontId="20" fillId="0" borderId="0" xfId="0" applyNumberFormat="1" applyFont="1"/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165" fontId="22" fillId="3" borderId="5" xfId="1" applyNumberFormat="1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165" fontId="24" fillId="3" borderId="5" xfId="1" applyNumberFormat="1" applyFont="1" applyFill="1" applyBorder="1" applyAlignment="1">
      <alignment vertical="center"/>
    </xf>
    <xf numFmtId="165" fontId="24" fillId="3" borderId="15" xfId="1" applyNumberFormat="1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165" fontId="25" fillId="3" borderId="0" xfId="1" applyNumberFormat="1" applyFont="1" applyFill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3" fillId="0" borderId="0" xfId="0" applyFont="1" applyBorder="1"/>
    <xf numFmtId="0" fontId="28" fillId="0" borderId="0" xfId="0" applyFont="1"/>
    <xf numFmtId="9" fontId="29" fillId="0" borderId="10" xfId="2" applyFont="1" applyBorder="1"/>
    <xf numFmtId="0" fontId="22" fillId="0" borderId="5" xfId="0" applyFont="1" applyBorder="1"/>
    <xf numFmtId="0" fontId="27" fillId="0" borderId="5" xfId="0" applyFont="1" applyBorder="1"/>
    <xf numFmtId="0" fontId="30" fillId="0" borderId="7" xfId="0" applyFont="1" applyBorder="1"/>
    <xf numFmtId="0" fontId="25" fillId="0" borderId="9" xfId="0" applyFont="1" applyBorder="1"/>
    <xf numFmtId="0" fontId="31" fillId="0" borderId="0" xfId="0" applyFont="1"/>
    <xf numFmtId="9" fontId="32" fillId="0" borderId="6" xfId="2" applyFont="1" applyBorder="1"/>
    <xf numFmtId="165" fontId="25" fillId="0" borderId="9" xfId="1" applyNumberFormat="1" applyFont="1" applyBorder="1"/>
    <xf numFmtId="165" fontId="23" fillId="0" borderId="0" xfId="1" applyNumberFormat="1" applyFont="1" applyBorder="1"/>
    <xf numFmtId="165" fontId="22" fillId="0" borderId="5" xfId="1" applyNumberFormat="1" applyFont="1" applyBorder="1"/>
    <xf numFmtId="0" fontId="33" fillId="6" borderId="1" xfId="0" applyFont="1" applyFill="1" applyBorder="1" applyAlignment="1">
      <alignment horizontal="center" vertical="center" wrapText="1"/>
    </xf>
    <xf numFmtId="165" fontId="26" fillId="3" borderId="8" xfId="1" applyNumberFormat="1" applyFont="1" applyFill="1" applyBorder="1" applyAlignment="1">
      <alignment vertical="center"/>
    </xf>
    <xf numFmtId="165" fontId="21" fillId="3" borderId="11" xfId="1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justify" vertical="top" wrapText="1"/>
    </xf>
    <xf numFmtId="0" fontId="13" fillId="0" borderId="0" xfId="0" applyFont="1" applyBorder="1" applyAlignment="1">
      <alignment horizontal="center"/>
    </xf>
  </cellXfs>
  <cellStyles count="8">
    <cellStyle name="Millares" xfId="1" builtinId="3"/>
    <cellStyle name="Millares 2" xfId="4"/>
    <cellStyle name="Moneda 2" xfId="5"/>
    <cellStyle name="Normal" xfId="0" builtinId="0"/>
    <cellStyle name="Normal 2" xfId="3"/>
    <cellStyle name="Normal 3" xfId="6"/>
    <cellStyle name="Porcentaje" xfId="2" builtinId="5"/>
    <cellStyle name="Porcentual 2" xfId="7"/>
  </cellStyles>
  <dxfs count="0"/>
  <tableStyles count="0" defaultTableStyle="TableStyleMedium9" defaultPivotStyle="PivotStyleLight16"/>
  <colors>
    <mruColors>
      <color rgb="FF66FFFF"/>
      <color rgb="FFCCFFCC"/>
      <color rgb="FFCCFFFF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PAX!$A$8</c:f>
              <c:strCache>
                <c:ptCount val="1"/>
                <c:pt idx="0">
                  <c:v>REAL 2014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PAX!$B$5:$M$5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PAX!$B$8:$M$8</c:f>
              <c:numCache>
                <c:formatCode>_-* #,##0_-;\-* #,##0_-;_-* "-"??_-;_-@_-</c:formatCode>
                <c:ptCount val="12"/>
                <c:pt idx="0">
                  <c:v>30529</c:v>
                </c:pt>
                <c:pt idx="1">
                  <c:v>25932</c:v>
                </c:pt>
                <c:pt idx="2">
                  <c:v>34481</c:v>
                </c:pt>
                <c:pt idx="3">
                  <c:v>36960</c:v>
                </c:pt>
                <c:pt idx="4">
                  <c:v>7334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6216</c:v>
                </c:pt>
                <c:pt idx="9">
                  <c:v>26546</c:v>
                </c:pt>
                <c:pt idx="10">
                  <c:v>32987</c:v>
                </c:pt>
                <c:pt idx="11">
                  <c:v>39246</c:v>
                </c:pt>
              </c:numCache>
            </c:numRef>
          </c:val>
        </c:ser>
        <c:ser>
          <c:idx val="2"/>
          <c:order val="2"/>
          <c:tx>
            <c:strRef>
              <c:f>PAX!$A$9</c:f>
              <c:strCache>
                <c:ptCount val="1"/>
                <c:pt idx="0">
                  <c:v>REAL 2015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PAX!$B$5:$M$5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PAX!$B$9:$M$9</c:f>
              <c:numCache>
                <c:formatCode>_-* #,##0_-;\-* #,##0_-;_-* "-"??_-;_-@_-</c:formatCode>
                <c:ptCount val="12"/>
                <c:pt idx="0">
                  <c:v>32452</c:v>
                </c:pt>
                <c:pt idx="1">
                  <c:v>27039</c:v>
                </c:pt>
                <c:pt idx="2">
                  <c:v>30800</c:v>
                </c:pt>
                <c:pt idx="3">
                  <c:v>44021</c:v>
                </c:pt>
                <c:pt idx="4">
                  <c:v>11035</c:v>
                </c:pt>
                <c:pt idx="5">
                  <c:v>7836</c:v>
                </c:pt>
                <c:pt idx="6">
                  <c:v>10422</c:v>
                </c:pt>
                <c:pt idx="7">
                  <c:v>10373</c:v>
                </c:pt>
                <c:pt idx="8">
                  <c:v>19894</c:v>
                </c:pt>
                <c:pt idx="9">
                  <c:v>35269</c:v>
                </c:pt>
                <c:pt idx="10">
                  <c:v>41152</c:v>
                </c:pt>
                <c:pt idx="11">
                  <c:v>51161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64312"/>
        <c:axId val="173669408"/>
      </c:barChart>
      <c:lineChart>
        <c:grouping val="standard"/>
        <c:varyColors val="0"/>
        <c:ser>
          <c:idx val="0"/>
          <c:order val="0"/>
          <c:tx>
            <c:strRef>
              <c:f>PAX!$A$7</c:f>
              <c:strCache>
                <c:ptCount val="1"/>
                <c:pt idx="0">
                  <c:v>POA 2015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chemeClr val="accent4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0463882913809173E-2"/>
                  <c:y val="-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332154784306583E-2"/>
                  <c:y val="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481374443738346E-3"/>
                  <c:y val="4.3976177454456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PAX!$B$5:$M$5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PAX!$B$7:$M$7</c:f>
              <c:numCache>
                <c:formatCode>_-* #,##0_-;\-* #,##0_-;_-* "-"??_-;_-@_-</c:formatCode>
                <c:ptCount val="12"/>
                <c:pt idx="0">
                  <c:v>32495</c:v>
                </c:pt>
                <c:pt idx="1">
                  <c:v>32147.5</c:v>
                </c:pt>
                <c:pt idx="2">
                  <c:v>31353.5</c:v>
                </c:pt>
                <c:pt idx="3">
                  <c:v>47988</c:v>
                </c:pt>
                <c:pt idx="4">
                  <c:v>21779</c:v>
                </c:pt>
                <c:pt idx="5">
                  <c:v>14900</c:v>
                </c:pt>
                <c:pt idx="6">
                  <c:v>11920</c:v>
                </c:pt>
                <c:pt idx="7">
                  <c:v>11920</c:v>
                </c:pt>
                <c:pt idx="8">
                  <c:v>20379</c:v>
                </c:pt>
                <c:pt idx="9">
                  <c:v>34510</c:v>
                </c:pt>
                <c:pt idx="10">
                  <c:v>34076</c:v>
                </c:pt>
                <c:pt idx="11">
                  <c:v>38670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64312"/>
        <c:axId val="173669408"/>
      </c:lineChart>
      <c:catAx>
        <c:axId val="17366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736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9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73664312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34</xdr:row>
      <xdr:rowOff>114300</xdr:rowOff>
    </xdr:from>
    <xdr:to>
      <xdr:col>9</xdr:col>
      <xdr:colOff>609600</xdr:colOff>
      <xdr:row>37</xdr:row>
      <xdr:rowOff>0</xdr:rowOff>
    </xdr:to>
    <xdr:sp macro="" textlink="">
      <xdr:nvSpPr>
        <xdr:cNvPr id="30864" name="2 Rectángulo"/>
        <xdr:cNvSpPr>
          <a:spLocks noChangeArrowheads="1"/>
        </xdr:cNvSpPr>
      </xdr:nvSpPr>
      <xdr:spPr bwMode="auto">
        <a:xfrm>
          <a:off x="6305550" y="6419850"/>
          <a:ext cx="2085975" cy="371475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297657</xdr:colOff>
      <xdr:row>10</xdr:row>
      <xdr:rowOff>57150</xdr:rowOff>
    </xdr:from>
    <xdr:to>
      <xdr:col>9</xdr:col>
      <xdr:colOff>523875</xdr:colOff>
      <xdr:row>38</xdr:row>
      <xdr:rowOff>76200</xdr:rowOff>
    </xdr:to>
    <xdr:graphicFrame macro="">
      <xdr:nvGraphicFramePr>
        <xdr:cNvPr id="308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</xdr:colOff>
      <xdr:row>0</xdr:row>
      <xdr:rowOff>152401</xdr:rowOff>
    </xdr:from>
    <xdr:to>
      <xdr:col>14</xdr:col>
      <xdr:colOff>542925</xdr:colOff>
      <xdr:row>0</xdr:row>
      <xdr:rowOff>609601</xdr:rowOff>
    </xdr:to>
    <xdr:sp macro="" textlink="">
      <xdr:nvSpPr>
        <xdr:cNvPr id="5" name="1 Título"/>
        <xdr:cNvSpPr>
          <a:spLocks noGrp="1"/>
        </xdr:cNvSpPr>
      </xdr:nvSpPr>
      <xdr:spPr bwMode="auto">
        <a:xfrm>
          <a:off x="390525" y="152401"/>
          <a:ext cx="1165383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Trajan Pro" pitchFamily="18" charset="0"/>
            </a:rPr>
            <a:t>Puerto Vallarta</a:t>
          </a:r>
          <a:r>
            <a:rPr lang="es-ES">
              <a:latin typeface="Trajan Pro" pitchFamily="18" charset="0"/>
            </a:rPr>
            <a:t/>
          </a:r>
          <a:br>
            <a:rPr lang="es-ES">
              <a:latin typeface="Trajan Pro" pitchFamily="18" charset="0"/>
            </a:rPr>
          </a:br>
          <a:r>
            <a:rPr lang="es-ES" sz="1200">
              <a:latin typeface="Trajan Pro" pitchFamily="18" charset="0"/>
            </a:rPr>
            <a:t>Administración Portuaria Integral Puerto Vallarta, S.A. de C.V.</a:t>
          </a:r>
          <a:endParaRPr lang="es-ES">
            <a:latin typeface="Trajan Pro" pitchFamily="18" charset="0"/>
          </a:endParaRPr>
        </a:p>
      </xdr:txBody>
    </xdr:sp>
    <xdr:clientData/>
  </xdr:twoCellAnchor>
  <xdr:twoCellAnchor>
    <xdr:from>
      <xdr:col>1</xdr:col>
      <xdr:colOff>619125</xdr:colOff>
      <xdr:row>1</xdr:row>
      <xdr:rowOff>178594</xdr:rowOff>
    </xdr:from>
    <xdr:to>
      <xdr:col>3</xdr:col>
      <xdr:colOff>92869</xdr:colOff>
      <xdr:row>4</xdr:row>
      <xdr:rowOff>283369</xdr:rowOff>
    </xdr:to>
    <xdr:cxnSp macro="">
      <xdr:nvCxnSpPr>
        <xdr:cNvPr id="10" name="9 Conector recto"/>
        <xdr:cNvCxnSpPr/>
      </xdr:nvCxnSpPr>
      <xdr:spPr bwMode="auto">
        <a:xfrm>
          <a:off x="2476500" y="797719"/>
          <a:ext cx="914400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12</xdr:col>
      <xdr:colOff>239905</xdr:colOff>
      <xdr:row>0</xdr:row>
      <xdr:rowOff>119062</xdr:rowOff>
    </xdr:from>
    <xdr:to>
      <xdr:col>13</xdr:col>
      <xdr:colOff>723919</xdr:colOff>
      <xdr:row>1</xdr:row>
      <xdr:rowOff>523875</xdr:rowOff>
    </xdr:to>
    <xdr:pic>
      <xdr:nvPicPr>
        <xdr:cNvPr id="8" name="1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5155" y="119062"/>
          <a:ext cx="1395693" cy="1030742"/>
        </a:xfrm>
        <a:prstGeom prst="rect">
          <a:avLst/>
        </a:prstGeom>
      </xdr:spPr>
    </xdr:pic>
    <xdr:clientData/>
  </xdr:twoCellAnchor>
  <xdr:twoCellAnchor editAs="oneCell">
    <xdr:from>
      <xdr:col>0</xdr:col>
      <xdr:colOff>321582</xdr:colOff>
      <xdr:row>0</xdr:row>
      <xdr:rowOff>0</xdr:rowOff>
    </xdr:from>
    <xdr:to>
      <xdr:col>0</xdr:col>
      <xdr:colOff>1200034</xdr:colOff>
      <xdr:row>2</xdr:row>
      <xdr:rowOff>23813</xdr:rowOff>
    </xdr:to>
    <xdr:pic>
      <xdr:nvPicPr>
        <xdr:cNvPr id="9" name="8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1582" y="0"/>
          <a:ext cx="878452" cy="1180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tabSelected="1" zoomScale="70" zoomScaleNormal="70" workbookViewId="0">
      <selection activeCell="R31" sqref="R31"/>
    </sheetView>
  </sheetViews>
  <sheetFormatPr baseColWidth="10" defaultColWidth="11.42578125" defaultRowHeight="12.75" x14ac:dyDescent="0.2"/>
  <cols>
    <col min="1" max="1" width="27.85546875" bestFit="1" customWidth="1"/>
    <col min="2" max="2" width="14.28515625" customWidth="1"/>
    <col min="3" max="3" width="13.140625" customWidth="1"/>
    <col min="4" max="4" width="12.28515625" customWidth="1"/>
    <col min="5" max="5" width="12.7109375" customWidth="1"/>
    <col min="6" max="6" width="13.5703125" customWidth="1"/>
    <col min="7" max="7" width="13.85546875" customWidth="1"/>
    <col min="8" max="8" width="12.85546875" customWidth="1"/>
    <col min="9" max="9" width="13" customWidth="1"/>
    <col min="10" max="10" width="12.7109375" customWidth="1"/>
    <col min="11" max="11" width="13" customWidth="1"/>
    <col min="12" max="12" width="13.42578125" customWidth="1"/>
    <col min="13" max="13" width="13.7109375" customWidth="1"/>
    <col min="14" max="15" width="12.5703125" bestFit="1" customWidth="1"/>
    <col min="16" max="16" width="13.140625" customWidth="1"/>
  </cols>
  <sheetData>
    <row r="1" spans="1:18" ht="48.7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12"/>
      <c r="O1" s="12"/>
      <c r="P1" s="12"/>
    </row>
    <row r="2" spans="1:18" ht="42" customHeight="1" x14ac:dyDescent="0.45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1"/>
    </row>
    <row r="3" spans="1:18" ht="6.75" customHeight="1" thickBot="1" x14ac:dyDescent="0.35">
      <c r="A3" s="2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8" ht="15" customHeight="1" thickTop="1" x14ac:dyDescent="0.2">
      <c r="A4" s="11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8" ht="26.25" customHeight="1" x14ac:dyDescent="0.25">
      <c r="A5" s="15"/>
      <c r="B5" s="40" t="s">
        <v>0</v>
      </c>
      <c r="C5" s="41" t="s">
        <v>1</v>
      </c>
      <c r="D5" s="41" t="s">
        <v>2</v>
      </c>
      <c r="E5" s="41" t="s">
        <v>3</v>
      </c>
      <c r="F5" s="41" t="s">
        <v>2</v>
      </c>
      <c r="G5" s="41" t="s">
        <v>4</v>
      </c>
      <c r="H5" s="41" t="s">
        <v>4</v>
      </c>
      <c r="I5" s="41" t="s">
        <v>3</v>
      </c>
      <c r="J5" s="41" t="s">
        <v>5</v>
      </c>
      <c r="K5" s="41" t="s">
        <v>6</v>
      </c>
      <c r="L5" s="41" t="s">
        <v>7</v>
      </c>
      <c r="M5" s="42" t="s">
        <v>8</v>
      </c>
      <c r="N5" s="64" t="s">
        <v>22</v>
      </c>
      <c r="O5" s="16" t="s">
        <v>12</v>
      </c>
      <c r="P5" s="11"/>
    </row>
    <row r="6" spans="1:18" ht="15" customHeight="1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5"/>
      <c r="P6" s="11"/>
    </row>
    <row r="7" spans="1:18" ht="18" customHeight="1" x14ac:dyDescent="0.2">
      <c r="A7" s="49" t="s">
        <v>19</v>
      </c>
      <c r="B7" s="50">
        <v>32495</v>
      </c>
      <c r="C7" s="50">
        <f>30526+1621.5</f>
        <v>32147.5</v>
      </c>
      <c r="D7" s="50">
        <f>29732+1621.5</f>
        <v>31353.5</v>
      </c>
      <c r="E7" s="50">
        <v>47988</v>
      </c>
      <c r="F7" s="50">
        <v>21779</v>
      </c>
      <c r="G7" s="50">
        <v>14900</v>
      </c>
      <c r="H7" s="50">
        <v>11920</v>
      </c>
      <c r="I7" s="50">
        <v>11920</v>
      </c>
      <c r="J7" s="50">
        <f>19799+580</f>
        <v>20379</v>
      </c>
      <c r="K7" s="50">
        <f>35310-800</f>
        <v>34510</v>
      </c>
      <c r="L7" s="50">
        <f>34876-800</f>
        <v>34076</v>
      </c>
      <c r="M7" s="50">
        <f>39470-800</f>
        <v>38670</v>
      </c>
      <c r="N7" s="65">
        <f>SUM(B7:M7)</f>
        <v>332138</v>
      </c>
      <c r="O7" s="65">
        <f>SUM(B7:M7)</f>
        <v>332138</v>
      </c>
      <c r="P7" s="11"/>
    </row>
    <row r="8" spans="1:18" ht="18" customHeight="1" x14ac:dyDescent="0.2">
      <c r="A8" s="46" t="s">
        <v>17</v>
      </c>
      <c r="B8" s="47">
        <v>30529</v>
      </c>
      <c r="C8" s="47">
        <v>25932</v>
      </c>
      <c r="D8" s="47">
        <v>34481</v>
      </c>
      <c r="E8" s="47">
        <v>36960</v>
      </c>
      <c r="F8" s="47">
        <v>7334</v>
      </c>
      <c r="G8" s="47">
        <v>0</v>
      </c>
      <c r="H8" s="47">
        <v>0</v>
      </c>
      <c r="I8" s="47">
        <v>0</v>
      </c>
      <c r="J8" s="47">
        <v>6216</v>
      </c>
      <c r="K8" s="47">
        <v>26546</v>
      </c>
      <c r="L8" s="47">
        <v>32987</v>
      </c>
      <c r="M8" s="47">
        <v>39246</v>
      </c>
      <c r="N8" s="48">
        <f>SUM(B8:M8)</f>
        <v>240231</v>
      </c>
      <c r="O8" s="48">
        <f>SUM(B8:M8)</f>
        <v>240231</v>
      </c>
      <c r="P8" s="11"/>
    </row>
    <row r="9" spans="1:18" ht="18" customHeight="1" x14ac:dyDescent="0.4">
      <c r="A9" s="43" t="s">
        <v>20</v>
      </c>
      <c r="B9" s="44">
        <v>32452</v>
      </c>
      <c r="C9" s="44">
        <v>27039</v>
      </c>
      <c r="D9" s="44">
        <v>30800</v>
      </c>
      <c r="E9" s="44">
        <v>44021</v>
      </c>
      <c r="F9" s="44">
        <v>11035</v>
      </c>
      <c r="G9" s="44">
        <v>7836</v>
      </c>
      <c r="H9" s="44">
        <v>10422</v>
      </c>
      <c r="I9" s="44">
        <v>10373</v>
      </c>
      <c r="J9" s="44">
        <v>19894</v>
      </c>
      <c r="K9" s="44">
        <v>35269</v>
      </c>
      <c r="L9" s="44">
        <v>41152</v>
      </c>
      <c r="M9" s="44">
        <v>51161</v>
      </c>
      <c r="N9" s="66">
        <f>SUM(B9:M9)</f>
        <v>321454</v>
      </c>
      <c r="O9" s="66">
        <f>SUM(B9:M9)</f>
        <v>321454</v>
      </c>
      <c r="P9" s="34"/>
    </row>
    <row r="10" spans="1:18" ht="15" customHeight="1" x14ac:dyDescent="0.2">
      <c r="A10" s="23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4"/>
      <c r="O10" s="25"/>
      <c r="P10" s="25"/>
      <c r="Q10" s="7"/>
      <c r="R10" s="8"/>
    </row>
    <row r="11" spans="1:18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39"/>
      <c r="L11" s="24"/>
      <c r="M11" s="19"/>
      <c r="N11" s="24"/>
      <c r="O11" s="25"/>
      <c r="P11" s="25"/>
      <c r="Q11" s="7"/>
    </row>
    <row r="12" spans="1:18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4"/>
      <c r="O12" s="11"/>
      <c r="P12" s="25"/>
    </row>
    <row r="13" spans="1:18" ht="17.25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26" t="s">
        <v>18</v>
      </c>
      <c r="L13" s="27"/>
      <c r="M13" s="27"/>
      <c r="N13" s="27"/>
      <c r="O13" s="28" t="s">
        <v>14</v>
      </c>
      <c r="P13" s="25"/>
    </row>
    <row r="14" spans="1:18" ht="17.25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29" t="s">
        <v>21</v>
      </c>
      <c r="L14" s="30"/>
      <c r="M14" s="30"/>
      <c r="N14" s="30"/>
      <c r="O14" s="31" t="s">
        <v>13</v>
      </c>
      <c r="P14" s="11"/>
    </row>
    <row r="15" spans="1:18" ht="15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51" t="s">
        <v>19</v>
      </c>
      <c r="L15" s="58"/>
      <c r="M15" s="61">
        <f>N7</f>
        <v>332138</v>
      </c>
      <c r="N15" s="59"/>
      <c r="O15" s="60">
        <f>(M17-M15)/M15</f>
        <v>-3.2167352124719245E-2</v>
      </c>
      <c r="P15" s="25"/>
    </row>
    <row r="16" spans="1:18" ht="15.7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45" t="s">
        <v>17</v>
      </c>
      <c r="L16" s="52"/>
      <c r="M16" s="62">
        <f>N8</f>
        <v>240231</v>
      </c>
      <c r="N16" s="53"/>
      <c r="O16" s="54">
        <f>(M17-M16)/M16</f>
        <v>0.33810374181516956</v>
      </c>
      <c r="P16" s="33"/>
    </row>
    <row r="17" spans="1:17" ht="17.25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43" t="s">
        <v>20</v>
      </c>
      <c r="L17" s="55"/>
      <c r="M17" s="63">
        <f>N9</f>
        <v>321454</v>
      </c>
      <c r="N17" s="56"/>
      <c r="O17" s="57"/>
      <c r="P17" s="33"/>
    </row>
    <row r="18" spans="1:17" ht="15.7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32"/>
      <c r="K18" s="20"/>
      <c r="L18" s="20"/>
      <c r="M18" s="20"/>
      <c r="N18" s="20"/>
      <c r="O18" s="20"/>
      <c r="P18" s="35"/>
    </row>
    <row r="19" spans="1:17" ht="17.2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32"/>
      <c r="K19" s="26" t="s">
        <v>18</v>
      </c>
      <c r="L19" s="27"/>
      <c r="M19" s="27"/>
      <c r="N19" s="27"/>
      <c r="O19" s="28" t="s">
        <v>14</v>
      </c>
      <c r="P19" s="36"/>
    </row>
    <row r="20" spans="1:17" ht="17.25" x14ac:dyDescent="0.3">
      <c r="A20" s="11"/>
      <c r="B20" s="11"/>
      <c r="C20" s="11"/>
      <c r="D20" s="11"/>
      <c r="E20" s="11"/>
      <c r="F20" s="11"/>
      <c r="G20" s="11"/>
      <c r="H20" s="11"/>
      <c r="I20" s="11"/>
      <c r="J20" s="32"/>
      <c r="K20" s="29" t="s">
        <v>16</v>
      </c>
      <c r="L20" s="30"/>
      <c r="M20" s="30"/>
      <c r="N20" s="30"/>
      <c r="O20" s="31" t="s">
        <v>13</v>
      </c>
      <c r="P20" s="36"/>
      <c r="Q20" s="10"/>
    </row>
    <row r="21" spans="1:17" ht="17.2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32"/>
      <c r="K21" s="51" t="s">
        <v>19</v>
      </c>
      <c r="L21" s="58"/>
      <c r="M21" s="61">
        <f>O7</f>
        <v>332138</v>
      </c>
      <c r="N21" s="59"/>
      <c r="O21" s="60">
        <f>(M23-M21)/M21</f>
        <v>-3.2167352124719245E-2</v>
      </c>
      <c r="P21" s="36"/>
      <c r="Q21" s="9"/>
    </row>
    <row r="22" spans="1:17" ht="15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32"/>
      <c r="K22" s="45" t="s">
        <v>17</v>
      </c>
      <c r="L22" s="52"/>
      <c r="M22" s="62">
        <f>O8</f>
        <v>240231</v>
      </c>
      <c r="N22" s="53"/>
      <c r="O22" s="54">
        <f>(M23-M22)/M22</f>
        <v>0.33810374181516956</v>
      </c>
      <c r="P22" s="36"/>
    </row>
    <row r="23" spans="1:17" ht="15.75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32"/>
      <c r="K23" s="43" t="s">
        <v>20</v>
      </c>
      <c r="L23" s="55"/>
      <c r="M23" s="63">
        <f>O9</f>
        <v>321454</v>
      </c>
      <c r="N23" s="56"/>
      <c r="O23" s="57"/>
      <c r="P23" s="36"/>
    </row>
    <row r="24" spans="1:17" ht="17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32"/>
      <c r="K24" s="38"/>
      <c r="L24" s="38"/>
      <c r="M24" s="38"/>
      <c r="N24" s="38"/>
      <c r="O24" s="38"/>
      <c r="P24" s="36"/>
    </row>
    <row r="25" spans="1:17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32"/>
      <c r="K25" s="37"/>
      <c r="L25" s="37"/>
      <c r="M25" s="37"/>
      <c r="N25" s="37"/>
      <c r="O25" s="37"/>
      <c r="P25" s="32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32"/>
      <c r="K26" s="67"/>
      <c r="L26" s="67"/>
      <c r="M26" s="67"/>
      <c r="N26" s="67"/>
      <c r="O26" s="67"/>
      <c r="P26" s="32"/>
    </row>
    <row r="27" spans="1:17" x14ac:dyDescent="0.2">
      <c r="A27" s="11"/>
      <c r="B27" s="11"/>
      <c r="C27" s="11"/>
      <c r="D27" s="11"/>
      <c r="E27" s="11"/>
      <c r="F27" s="11"/>
      <c r="G27" s="11"/>
      <c r="H27" s="11"/>
      <c r="I27" s="11"/>
      <c r="J27" s="32"/>
      <c r="K27" s="67"/>
      <c r="L27" s="67"/>
      <c r="M27" s="67"/>
      <c r="N27" s="67"/>
      <c r="O27" s="67"/>
      <c r="P27" s="32"/>
    </row>
    <row r="28" spans="1:17" x14ac:dyDescent="0.2">
      <c r="A28" s="11"/>
      <c r="B28" s="11"/>
      <c r="C28" s="11"/>
      <c r="D28" s="11"/>
      <c r="E28" s="11"/>
      <c r="F28" s="11"/>
      <c r="G28" s="11"/>
      <c r="H28" s="11"/>
      <c r="I28" s="11"/>
      <c r="J28" s="32"/>
      <c r="K28" s="67"/>
      <c r="L28" s="67"/>
      <c r="M28" s="67"/>
      <c r="N28" s="67"/>
      <c r="O28" s="67"/>
      <c r="P28" s="32"/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32"/>
      <c r="K29" s="67"/>
      <c r="L29" s="67"/>
      <c r="M29" s="67"/>
      <c r="N29" s="67"/>
      <c r="O29" s="67"/>
      <c r="P29" s="32"/>
    </row>
    <row r="30" spans="1:17" x14ac:dyDescent="0.2">
      <c r="A30" s="11"/>
      <c r="B30" s="11"/>
      <c r="C30" s="11"/>
      <c r="D30" s="11"/>
      <c r="E30" s="11"/>
      <c r="F30" s="11"/>
      <c r="G30" s="11"/>
      <c r="H30" s="11"/>
      <c r="I30" s="11"/>
      <c r="J30" s="32"/>
      <c r="K30" s="67"/>
      <c r="L30" s="67"/>
      <c r="M30" s="67"/>
      <c r="N30" s="67"/>
      <c r="O30" s="67"/>
      <c r="P30" s="32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32"/>
      <c r="K31" s="67"/>
      <c r="L31" s="67"/>
      <c r="M31" s="67"/>
      <c r="N31" s="67"/>
      <c r="O31" s="67"/>
      <c r="P31" s="32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32"/>
      <c r="K32" s="67"/>
      <c r="L32" s="67"/>
      <c r="M32" s="67"/>
      <c r="N32" s="67"/>
      <c r="O32" s="67"/>
      <c r="P32" s="32"/>
    </row>
    <row r="33" spans="1:16" x14ac:dyDescent="0.2">
      <c r="A33" s="11"/>
      <c r="B33" s="11"/>
      <c r="C33" s="11"/>
      <c r="D33" s="11"/>
      <c r="E33" s="11"/>
      <c r="F33" s="11"/>
      <c r="G33" s="11"/>
      <c r="H33" s="11"/>
      <c r="I33" s="11"/>
      <c r="J33" s="32"/>
      <c r="K33" s="67"/>
      <c r="L33" s="67"/>
      <c r="M33" s="67"/>
      <c r="N33" s="67"/>
      <c r="O33" s="67"/>
      <c r="P33" s="32"/>
    </row>
    <row r="34" spans="1:16" x14ac:dyDescent="0.2">
      <c r="A34" s="11"/>
      <c r="B34" s="11"/>
      <c r="C34" s="11"/>
      <c r="D34" s="11"/>
      <c r="E34" s="11"/>
      <c r="F34" s="11"/>
      <c r="G34" s="11"/>
      <c r="H34" s="11"/>
      <c r="I34" s="11"/>
      <c r="J34" s="32"/>
      <c r="K34" s="67"/>
      <c r="L34" s="67"/>
      <c r="M34" s="67"/>
      <c r="N34" s="67"/>
      <c r="O34" s="67"/>
      <c r="P34" s="32"/>
    </row>
    <row r="35" spans="1:16" x14ac:dyDescent="0.2">
      <c r="A35" s="11"/>
      <c r="B35" s="11"/>
      <c r="C35" s="11"/>
      <c r="D35" s="11"/>
      <c r="E35" s="11"/>
      <c r="F35" s="11"/>
      <c r="G35" s="11"/>
      <c r="H35" s="11"/>
      <c r="I35" s="11"/>
      <c r="J35" s="32"/>
      <c r="K35" s="67"/>
      <c r="L35" s="67"/>
      <c r="M35" s="67"/>
      <c r="N35" s="67"/>
      <c r="O35" s="67"/>
      <c r="P35" s="32"/>
    </row>
    <row r="36" spans="1:16" x14ac:dyDescent="0.2">
      <c r="A36" s="11"/>
      <c r="B36" s="11"/>
      <c r="C36" s="11"/>
      <c r="D36" s="11"/>
      <c r="E36" s="11"/>
      <c r="F36" s="11"/>
      <c r="G36" s="11"/>
      <c r="H36" s="11"/>
      <c r="I36" s="11"/>
      <c r="J36" s="32"/>
      <c r="K36" s="67"/>
      <c r="L36" s="67"/>
      <c r="M36" s="67"/>
      <c r="N36" s="67"/>
      <c r="O36" s="67"/>
      <c r="P36" s="32"/>
    </row>
    <row r="37" spans="1:16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5.75" x14ac:dyDescent="0.25">
      <c r="A39" s="11"/>
      <c r="B39" s="11"/>
      <c r="C39" s="11"/>
      <c r="D39" s="11"/>
      <c r="E39" s="11"/>
      <c r="F39" s="11"/>
      <c r="G39" s="15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5" x14ac:dyDescent="0.2">
      <c r="G40" s="2"/>
    </row>
    <row r="41" spans="1:16" ht="15" x14ac:dyDescent="0.2">
      <c r="G41" s="2"/>
      <c r="M41" s="7"/>
    </row>
    <row r="42" spans="1:16" ht="15" x14ac:dyDescent="0.2">
      <c r="G42" s="2"/>
    </row>
    <row r="43" spans="1:16" ht="15.75" x14ac:dyDescent="0.25">
      <c r="G43" s="1"/>
    </row>
    <row r="46" spans="1:16" x14ac:dyDescent="0.2">
      <c r="E46" s="7"/>
    </row>
    <row r="47" spans="1:16" x14ac:dyDescent="0.2">
      <c r="D47" s="8"/>
    </row>
    <row r="48" spans="1:1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8" x14ac:dyDescent="0.25">
      <c r="A49" s="3"/>
      <c r="B49" s="3"/>
      <c r="C49" s="4" t="s">
        <v>10</v>
      </c>
      <c r="D49" s="4"/>
      <c r="E49" s="4"/>
      <c r="F49" s="4">
        <f>91667</f>
        <v>91667</v>
      </c>
      <c r="G49" s="4"/>
      <c r="H49" s="5"/>
      <c r="I49" s="5"/>
      <c r="J49" s="5"/>
      <c r="K49" s="5"/>
      <c r="L49" s="5"/>
      <c r="M49" s="5"/>
    </row>
    <row r="50" spans="1:13" ht="18" x14ac:dyDescent="0.25">
      <c r="A50" s="3"/>
      <c r="B50" s="3"/>
      <c r="C50" s="4"/>
      <c r="D50" s="4"/>
      <c r="E50" s="4"/>
      <c r="F50" s="4"/>
      <c r="G50" s="4"/>
      <c r="H50" s="5"/>
      <c r="I50" s="5"/>
      <c r="J50" s="5"/>
      <c r="K50" s="5" t="s">
        <v>11</v>
      </c>
      <c r="L50" s="5"/>
      <c r="M50" s="5"/>
    </row>
    <row r="51" spans="1:13" ht="18" x14ac:dyDescent="0.25">
      <c r="A51" s="3"/>
      <c r="B51" s="3"/>
      <c r="C51" s="4" t="s">
        <v>9</v>
      </c>
      <c r="D51" s="4"/>
      <c r="E51" s="6">
        <f>SUM(B7:G7)</f>
        <v>180663</v>
      </c>
      <c r="F51" s="4"/>
      <c r="G51" s="4"/>
      <c r="H51" s="5"/>
      <c r="I51" s="5"/>
      <c r="J51" s="5"/>
      <c r="K51" s="5"/>
      <c r="L51" s="5"/>
      <c r="M51" s="5"/>
    </row>
    <row r="52" spans="1:13" ht="18" x14ac:dyDescent="0.25">
      <c r="A52" s="3"/>
      <c r="B52" s="3"/>
      <c r="C52" s="4">
        <v>2008</v>
      </c>
      <c r="D52" s="4"/>
      <c r="E52" s="6">
        <f>SUM(B8:G8)</f>
        <v>135236</v>
      </c>
      <c r="F52" s="4"/>
      <c r="G52" s="4"/>
      <c r="H52" s="5"/>
      <c r="I52" s="5"/>
      <c r="J52" s="5"/>
      <c r="K52" s="5"/>
      <c r="L52" s="5"/>
      <c r="M52" s="5"/>
    </row>
    <row r="53" spans="1:13" ht="18" x14ac:dyDescent="0.25">
      <c r="A53" s="3"/>
      <c r="B53" s="3"/>
      <c r="C53" s="4">
        <v>2009</v>
      </c>
      <c r="D53" s="4"/>
      <c r="E53" s="6">
        <f>SUM(B9:G9)</f>
        <v>153183</v>
      </c>
      <c r="F53" s="4"/>
      <c r="G53" s="4"/>
      <c r="H53" s="5"/>
      <c r="I53" s="5"/>
      <c r="J53" s="5"/>
      <c r="K53" s="5"/>
      <c r="L53" s="5"/>
      <c r="M53" s="5"/>
    </row>
    <row r="54" spans="1:13" ht="15" x14ac:dyDescent="0.2">
      <c r="A54" s="3"/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5" x14ac:dyDescent="0.2">
      <c r="A55" s="3"/>
      <c r="B55" s="3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5" x14ac:dyDescent="0.2">
      <c r="A56" s="3"/>
      <c r="B56" s="3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15" x14ac:dyDescent="0.2">
      <c r="A57" s="3"/>
      <c r="B57" s="3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mergeCells count="2">
    <mergeCell ref="K26:O36"/>
    <mergeCell ref="A2:O2"/>
  </mergeCells>
  <phoneticPr fontId="4" type="noConversion"/>
  <printOptions horizontalCentered="1"/>
  <pageMargins left="0.35433070866141736" right="0.39370078740157483" top="0.39370078740157483" bottom="0.98425196850393704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>DGFAP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amoralar</dc:creator>
  <cp:lastModifiedBy>Eduardo Ortega Navarro</cp:lastModifiedBy>
  <cp:lastPrinted>2015-02-03T17:24:38Z</cp:lastPrinted>
  <dcterms:created xsi:type="dcterms:W3CDTF">2009-07-30T00:51:33Z</dcterms:created>
  <dcterms:modified xsi:type="dcterms:W3CDTF">2016-01-04T17:43:12Z</dcterms:modified>
</cp:coreProperties>
</file>