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" sheetId="1" r:id="rId1"/>
  </sheets>
  <externalReferences>
    <externalReference r:id="rId2"/>
  </externalReferences>
  <definedNames>
    <definedName name="_xlnm.Print_Area" localSheetId="0">PAX!$B$1:$P$39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G49" i="1"/>
  <c r="N22" i="1"/>
  <c r="O9" i="1"/>
  <c r="N17" i="1" s="1"/>
  <c r="P8" i="1"/>
  <c r="O8" i="1"/>
  <c r="N16" i="1" s="1"/>
  <c r="P7" i="1"/>
  <c r="N21" i="1" s="1"/>
  <c r="O7" i="1"/>
  <c r="N15" i="1" s="1"/>
  <c r="P15" i="1" l="1"/>
  <c r="P16" i="1"/>
  <c r="P9" i="1"/>
  <c r="N23" i="1" s="1"/>
  <c r="P21" i="1" l="1"/>
  <c r="P22" i="1"/>
</calcChain>
</file>

<file path=xl/sharedStrings.xml><?xml version="1.0" encoding="utf-8"?>
<sst xmlns="http://schemas.openxmlformats.org/spreadsheetml/2006/main" count="35" uniqueCount="25">
  <si>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</si>
  <si>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</si>
  <si>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</si>
  <si>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</si>
  <si>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</si>
  <si>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</si>
  <si>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</si>
  <si>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</si>
  <si>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</si>
  <si>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</si>
  <si>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HASTA
SEPTIEMBRE</t>
  </si>
  <si>
    <t>Total Año</t>
  </si>
  <si>
    <t>Preliminar 2025</t>
  </si>
  <si>
    <t>REAL 2024</t>
  </si>
  <si>
    <t>REAL 2025</t>
  </si>
  <si>
    <t xml:space="preserve">Análisis  Acum. </t>
  </si>
  <si>
    <t>Var.</t>
  </si>
  <si>
    <t>%</t>
  </si>
  <si>
    <t>Preliminar 2024</t>
  </si>
  <si>
    <t>REAL 2023</t>
  </si>
  <si>
    <t>Anual</t>
  </si>
  <si>
    <t>Acumulado 1er. Semestre</t>
  </si>
  <si>
    <t>REAL 2009</t>
  </si>
  <si>
    <t>PLAN</t>
  </si>
  <si>
    <t>Al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</si>
</sst>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5" fillId="3" borderId="7" xfId="0" applyFont="1" applyFill="1" applyBorder="1"/>
    <xf numFmtId="0" fontId="9" fillId="0" borderId="8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9" xfId="2" applyNumberFormat="1" applyFont="1" applyBorder="1" applyAlignment="1">
      <alignment vertical="center"/>
    </xf>
    <xf numFmtId="164" fontId="9" fillId="0" borderId="10" xfId="2" applyNumberFormat="1" applyFont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4" fontId="9" fillId="3" borderId="6" xfId="2" applyNumberFormat="1" applyFont="1" applyFill="1" applyBorder="1" applyAlignment="1">
      <alignment vertical="center"/>
    </xf>
    <xf numFmtId="164" fontId="9" fillId="0" borderId="12" xfId="2" applyNumberFormat="1" applyFont="1" applyBorder="1" applyAlignment="1">
      <alignment vertical="center"/>
    </xf>
    <xf numFmtId="164" fontId="11" fillId="0" borderId="13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4" xfId="0" applyFont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2" fillId="0" borderId="12" xfId="2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8" xfId="0" applyFont="1" applyFill="1" applyBorder="1"/>
    <xf numFmtId="0" fontId="15" fillId="4" borderId="7" xfId="0" applyFont="1" applyFill="1" applyBorder="1"/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/>
    <xf numFmtId="0" fontId="15" fillId="4" borderId="6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9" fillId="0" borderId="7" xfId="0" applyFont="1" applyBorder="1"/>
    <xf numFmtId="164" fontId="9" fillId="0" borderId="7" xfId="2" applyNumberFormat="1" applyFont="1" applyBorder="1"/>
    <xf numFmtId="0" fontId="9" fillId="0" borderId="0" xfId="0" applyFont="1"/>
    <xf numFmtId="166" fontId="9" fillId="0" borderId="10" xfId="1" applyNumberFormat="1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3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3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horizontal="justify"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PAX!$B$8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E0-4DA0-9664-BE5437984371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E0-4DA0-9664-BE5437984371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E0-4DA0-9664-BE5437984371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E0-4DA0-9664-BE5437984371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E0-4DA0-9664-BE5437984371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E0-4DA0-9664-BE5437984371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7E0-4DA0-9664-BE5437984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PAX!$C$8:$N$8</c:f>
              <c:numCache>
                <c:formatCode>_-* #,##0_-;\-* #,##0_-;_-* "-"??_-;_-@_-</c:formatCode>
                <c:ptCount val="12"/>
                <c:pt idx="0">
                  <c:v>72889</c:v>
                </c:pt>
                <c:pt idx="1">
                  <c:v>49463</c:v>
                </c:pt>
                <c:pt idx="2">
                  <c:v>54924</c:v>
                </c:pt>
                <c:pt idx="3">
                  <c:v>61195</c:v>
                </c:pt>
                <c:pt idx="4">
                  <c:v>28573</c:v>
                </c:pt>
                <c:pt idx="5">
                  <c:v>18591</c:v>
                </c:pt>
                <c:pt idx="6">
                  <c:v>23636</c:v>
                </c:pt>
                <c:pt idx="7">
                  <c:v>18686</c:v>
                </c:pt>
                <c:pt idx="8">
                  <c:v>19432</c:v>
                </c:pt>
                <c:pt idx="9">
                  <c:v>55912</c:v>
                </c:pt>
                <c:pt idx="10">
                  <c:v>70396</c:v>
                </c:pt>
                <c:pt idx="11">
                  <c:v>74449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E0-4DA0-9664-BE5437984371}"/>
            </c:ext>
          </c:extLst>
        </c:ser>
        <c:ser>
          <c:idx val="2"/>
          <c:order val="2"/>
          <c:tx>
            <c:strRef>
              <c:f>PAX!$B$9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PAX!$C$9:$N$9</c:f>
              <c:numCache>
                <c:formatCode>_-* #,##0_-;\-* #,##0_-;_-* "-"??_-;_-@_-</c:formatCode>
                <c:ptCount val="12"/>
                <c:pt idx="0">
                  <c:v>64005</c:v>
                </c:pt>
                <c:pt idx="1">
                  <c:v>43788</c:v>
                </c:pt>
                <c:pt idx="2">
                  <c:v>63434</c:v>
                </c:pt>
                <c:pt idx="3">
                  <c:v>65953</c:v>
                </c:pt>
                <c:pt idx="4">
                  <c:v>27918</c:v>
                </c:pt>
                <c:pt idx="5">
                  <c:v>13773</c:v>
                </c:pt>
                <c:pt idx="6">
                  <c:v>17695</c:v>
                </c:pt>
                <c:pt idx="7">
                  <c:v>13302</c:v>
                </c:pt>
                <c:pt idx="8">
                  <c:v>27100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E0-4DA0-9664-BE543798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PAX!$B$7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7E0-4DA0-9664-BE5437984371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7E0-4DA0-9664-BE5437984371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7E0-4DA0-9664-BE5437984371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7E0-4DA0-9664-BE5437984371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7E0-4DA0-9664-BE5437984371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7E0-4DA0-9664-BE5437984371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7E0-4DA0-9664-BE5437984371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7E0-4DA0-9664-BE54379843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PAX!$C$7:$N$7</c:f>
              <c:numCache>
                <c:formatCode>_-* #,##0_-;\-* #,##0_-;_-* "-"??_-;_-@_-</c:formatCode>
                <c:ptCount val="12"/>
                <c:pt idx="0">
                  <c:v>56724</c:v>
                </c:pt>
                <c:pt idx="1">
                  <c:v>56724</c:v>
                </c:pt>
                <c:pt idx="2">
                  <c:v>59022</c:v>
                </c:pt>
                <c:pt idx="3">
                  <c:v>67504</c:v>
                </c:pt>
                <c:pt idx="4">
                  <c:v>25273</c:v>
                </c:pt>
                <c:pt idx="5">
                  <c:v>16024</c:v>
                </c:pt>
                <c:pt idx="6">
                  <c:v>16530</c:v>
                </c:pt>
                <c:pt idx="7">
                  <c:v>16024</c:v>
                </c:pt>
                <c:pt idx="8">
                  <c:v>22130</c:v>
                </c:pt>
                <c:pt idx="9">
                  <c:v>46476</c:v>
                </c:pt>
                <c:pt idx="10">
                  <c:v>37768</c:v>
                </c:pt>
                <c:pt idx="11">
                  <c:v>43504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7E0-4DA0-9664-BE543798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34</xdr:row>
      <xdr:rowOff>114300</xdr:rowOff>
    </xdr:from>
    <xdr:to>
      <xdr:col>10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8143875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297658</xdr:colOff>
      <xdr:row>9</xdr:row>
      <xdr:rowOff>169209</xdr:rowOff>
    </xdr:from>
    <xdr:to>
      <xdr:col>10</xdr:col>
      <xdr:colOff>134471</xdr:colOff>
      <xdr:row>35</xdr:row>
      <xdr:rowOff>179294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619125</xdr:colOff>
      <xdr:row>1</xdr:row>
      <xdr:rowOff>178594</xdr:rowOff>
    </xdr:from>
    <xdr:to>
      <xdr:col>4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217573</xdr:colOff>
      <xdr:row>0</xdr:row>
      <xdr:rowOff>302558</xdr:rowOff>
    </xdr:from>
    <xdr:to>
      <xdr:col>4</xdr:col>
      <xdr:colOff>434417</xdr:colOff>
      <xdr:row>1</xdr:row>
      <xdr:rowOff>518870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573" y="302558"/>
          <a:ext cx="3664894" cy="835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2025</v>
          </cell>
          <cell r="C7">
            <v>56724</v>
          </cell>
          <cell r="D7">
            <v>56724</v>
          </cell>
          <cell r="E7">
            <v>59022</v>
          </cell>
          <cell r="F7">
            <v>67504</v>
          </cell>
          <cell r="G7">
            <v>25273</v>
          </cell>
          <cell r="H7">
            <v>16024</v>
          </cell>
          <cell r="I7">
            <v>16530</v>
          </cell>
          <cell r="J7">
            <v>16024</v>
          </cell>
          <cell r="K7">
            <v>22130</v>
          </cell>
          <cell r="L7">
            <v>46476</v>
          </cell>
          <cell r="M7">
            <v>37768</v>
          </cell>
          <cell r="N7">
            <v>43504</v>
          </cell>
        </row>
        <row r="8">
          <cell r="B8" t="str">
            <v>REAL 2024</v>
          </cell>
          <cell r="C8">
            <v>72889</v>
          </cell>
          <cell r="D8">
            <v>49463</v>
          </cell>
          <cell r="E8">
            <v>54924</v>
          </cell>
          <cell r="F8">
            <v>61195</v>
          </cell>
          <cell r="G8">
            <v>28573</v>
          </cell>
          <cell r="H8">
            <v>18591</v>
          </cell>
          <cell r="I8">
            <v>23636</v>
          </cell>
          <cell r="J8">
            <v>18686</v>
          </cell>
          <cell r="K8">
            <v>19432</v>
          </cell>
          <cell r="L8">
            <v>55912</v>
          </cell>
          <cell r="M8">
            <v>70396</v>
          </cell>
          <cell r="N8">
            <v>74449</v>
          </cell>
        </row>
        <row r="9">
          <cell r="B9" t="str">
            <v>REAL 2025</v>
          </cell>
          <cell r="C9">
            <v>64005</v>
          </cell>
          <cell r="D9">
            <v>43788</v>
          </cell>
          <cell r="E9">
            <v>63434</v>
          </cell>
          <cell r="F9">
            <v>65953</v>
          </cell>
          <cell r="G9">
            <v>27918</v>
          </cell>
          <cell r="H9">
            <v>13773</v>
          </cell>
          <cell r="I9">
            <v>17695</v>
          </cell>
          <cell r="J9">
            <v>13302</v>
          </cell>
          <cell r="K9">
            <v>27100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9"/>
  <sheetViews>
    <sheetView showGridLines="0" tabSelected="1" zoomScale="85" zoomScaleNormal="85" workbookViewId="0">
      <selection activeCell="T30" sqref="T30"/>
    </sheetView>
  </sheetViews>
  <sheetFormatPr baseColWidth="10" defaultColWidth="11.42578125" defaultRowHeight="12.75" x14ac:dyDescent="0.2"/>
  <cols>
    <col min="2" max="2" width="20.85546875" customWidth="1"/>
    <col min="3" max="3" width="14.28515625" customWidth="1"/>
    <col min="4" max="4" width="16.5703125" customWidth="1"/>
    <col min="5" max="5" width="15.28515625" customWidth="1"/>
    <col min="6" max="6" width="12.7109375" customWidth="1"/>
    <col min="7" max="7" width="13.5703125" customWidth="1"/>
    <col min="8" max="8" width="13.85546875" customWidth="1"/>
    <col min="9" max="9" width="12.85546875" customWidth="1"/>
    <col min="10" max="10" width="13" customWidth="1"/>
    <col min="11" max="11" width="12.7109375" customWidth="1"/>
    <col min="12" max="12" width="13" customWidth="1"/>
    <col min="13" max="13" width="13.5703125" customWidth="1"/>
    <col min="14" max="14" width="19.85546875" customWidth="1"/>
    <col min="15" max="15" width="14" customWidth="1"/>
    <col min="16" max="16" width="15.28515625" customWidth="1"/>
    <col min="17" max="17" width="13.140625" customWidth="1"/>
  </cols>
  <sheetData>
    <row r="1" spans="2:19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</row>
    <row r="2" spans="2:19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9" ht="6.7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9" ht="15" customHeight="1" thickTop="1" x14ac:dyDescent="0.2">
      <c r="B4" s="2"/>
      <c r="C4" s="2"/>
      <c r="D4" s="2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9" ht="45" customHeight="1" x14ac:dyDescent="0.35">
      <c r="B5" s="8"/>
      <c r="C5" s="9" t="s">
        <v>1</v>
      </c>
      <c r="D5" s="10" t="s">
        <v>2</v>
      </c>
      <c r="E5" s="10" t="s">
        <v>3</v>
      </c>
      <c r="F5" s="10" t="s">
        <v>4</v>
      </c>
      <c r="G5" s="10" t="s">
        <v>3</v>
      </c>
      <c r="H5" s="10" t="s">
        <v>5</v>
      </c>
      <c r="I5" s="10" t="s">
        <v>5</v>
      </c>
      <c r="J5" s="10" t="s">
        <v>4</v>
      </c>
      <c r="K5" s="10" t="s">
        <v>6</v>
      </c>
      <c r="L5" s="10" t="s">
        <v>7</v>
      </c>
      <c r="M5" s="10" t="s">
        <v>8</v>
      </c>
      <c r="N5" s="11" t="s">
        <v>9</v>
      </c>
      <c r="O5" s="12" t="s">
        <v>10</v>
      </c>
      <c r="P5" s="12" t="s">
        <v>11</v>
      </c>
      <c r="Q5" s="13"/>
    </row>
    <row r="6" spans="2:19" ht="15" customHeight="1" x14ac:dyDescent="0.3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8"/>
      <c r="Q6" s="13"/>
    </row>
    <row r="7" spans="2:19" ht="18" customHeight="1" x14ac:dyDescent="0.3">
      <c r="B7" s="17" t="s">
        <v>12</v>
      </c>
      <c r="C7" s="18">
        <v>56724</v>
      </c>
      <c r="D7" s="18">
        <v>56724</v>
      </c>
      <c r="E7" s="18">
        <v>59022</v>
      </c>
      <c r="F7" s="18">
        <v>67504</v>
      </c>
      <c r="G7" s="18">
        <v>25273</v>
      </c>
      <c r="H7" s="18">
        <v>16024</v>
      </c>
      <c r="I7" s="18">
        <v>16530</v>
      </c>
      <c r="J7" s="18">
        <v>16024</v>
      </c>
      <c r="K7" s="18">
        <v>22130</v>
      </c>
      <c r="L7" s="18">
        <v>46476</v>
      </c>
      <c r="M7" s="18">
        <v>37768</v>
      </c>
      <c r="N7" s="18">
        <v>43504</v>
      </c>
      <c r="O7" s="19">
        <f>SUM(C7,D7:K7)</f>
        <v>335955</v>
      </c>
      <c r="P7" s="20">
        <f>C7+D7+E7+F7+G7+H7+I7+J7+K7+L7+M7+N7</f>
        <v>463703</v>
      </c>
      <c r="Q7" s="13"/>
    </row>
    <row r="8" spans="2:19" ht="18" customHeight="1" x14ac:dyDescent="0.3">
      <c r="B8" s="21" t="s">
        <v>13</v>
      </c>
      <c r="C8" s="22">
        <v>72889</v>
      </c>
      <c r="D8" s="22">
        <v>49463</v>
      </c>
      <c r="E8" s="22">
        <v>54924</v>
      </c>
      <c r="F8" s="22">
        <v>61195</v>
      </c>
      <c r="G8" s="22">
        <v>28573</v>
      </c>
      <c r="H8" s="22">
        <v>18591</v>
      </c>
      <c r="I8" s="22">
        <v>23636</v>
      </c>
      <c r="J8" s="22">
        <v>18686</v>
      </c>
      <c r="K8" s="22">
        <v>19432</v>
      </c>
      <c r="L8" s="22">
        <v>55912</v>
      </c>
      <c r="M8" s="22">
        <v>70396</v>
      </c>
      <c r="N8" s="22">
        <v>74449</v>
      </c>
      <c r="O8" s="23">
        <f>SUM(C8,D8:K8)</f>
        <v>347389</v>
      </c>
      <c r="P8" s="24">
        <f>C8+D8+E8+F8+G8+H8+I8+J8+K8+L8+M8+N8</f>
        <v>548146</v>
      </c>
      <c r="Q8" s="25"/>
    </row>
    <row r="9" spans="2:19" ht="18" customHeight="1" x14ac:dyDescent="0.45">
      <c r="B9" s="26" t="s">
        <v>14</v>
      </c>
      <c r="C9" s="27">
        <v>64005</v>
      </c>
      <c r="D9" s="27">
        <v>43788</v>
      </c>
      <c r="E9" s="27">
        <v>63434</v>
      </c>
      <c r="F9" s="27">
        <v>65953</v>
      </c>
      <c r="G9" s="27">
        <v>27918</v>
      </c>
      <c r="H9" s="27">
        <v>13773</v>
      </c>
      <c r="I9" s="27">
        <v>17695</v>
      </c>
      <c r="J9" s="27">
        <v>13302</v>
      </c>
      <c r="K9" s="27">
        <v>27100</v>
      </c>
      <c r="L9" s="27"/>
      <c r="M9" s="27"/>
      <c r="N9" s="27"/>
      <c r="O9" s="23">
        <f>SUM(C9,D9:N9)</f>
        <v>336968</v>
      </c>
      <c r="P9" s="28">
        <f>O9</f>
        <v>336968</v>
      </c>
      <c r="Q9" s="29"/>
    </row>
    <row r="10" spans="2:19" ht="15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5"/>
      <c r="P10" s="32"/>
      <c r="Q10" s="32"/>
      <c r="R10" s="33"/>
      <c r="S10" s="34"/>
    </row>
    <row r="11" spans="2:19" ht="15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35"/>
      <c r="M11" s="25"/>
      <c r="N11" s="31"/>
      <c r="O11" s="25"/>
      <c r="P11" s="25"/>
      <c r="Q11" s="32"/>
      <c r="R11" s="33"/>
    </row>
    <row r="12" spans="2:19" ht="15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5"/>
      <c r="P12" s="13"/>
      <c r="Q12" s="32"/>
    </row>
    <row r="13" spans="2:19" ht="17.25" customHeigh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36" t="s">
        <v>15</v>
      </c>
      <c r="M13" s="37"/>
      <c r="N13" s="37"/>
      <c r="O13" s="37"/>
      <c r="P13" s="38" t="s">
        <v>16</v>
      </c>
      <c r="Q13" s="32"/>
    </row>
    <row r="14" spans="2:19" ht="17.25" customHeight="1" x14ac:dyDescent="0.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39" t="s">
        <v>24</v>
      </c>
      <c r="M14" s="40"/>
      <c r="N14" s="40"/>
      <c r="O14" s="40"/>
      <c r="P14" s="41" t="s">
        <v>17</v>
      </c>
      <c r="Q14" s="13"/>
    </row>
    <row r="15" spans="2:19" ht="18.75" x14ac:dyDescent="0.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 t="s">
        <v>18</v>
      </c>
      <c r="M15" s="42"/>
      <c r="N15" s="43">
        <f>O7</f>
        <v>335955</v>
      </c>
      <c r="O15" s="44"/>
      <c r="P15" s="45">
        <f>(N17-N15)/N15</f>
        <v>3.0152847851646798E-3</v>
      </c>
      <c r="Q15" s="32"/>
    </row>
    <row r="16" spans="2:19" ht="18.75" x14ac:dyDescent="0.3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46" t="s">
        <v>19</v>
      </c>
      <c r="M16" s="47"/>
      <c r="N16" s="48">
        <f>O8</f>
        <v>347389</v>
      </c>
      <c r="O16" s="49"/>
      <c r="P16" s="50">
        <f>(N17-N16)/N16</f>
        <v>-2.9998071326380514E-2</v>
      </c>
      <c r="Q16" s="51"/>
    </row>
    <row r="17" spans="2:18" ht="18.75" x14ac:dyDescent="0.3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6" t="s">
        <v>13</v>
      </c>
      <c r="M17" s="52"/>
      <c r="N17" s="53">
        <f>O9</f>
        <v>336968</v>
      </c>
      <c r="O17" s="52"/>
      <c r="P17" s="54"/>
      <c r="Q17" s="51"/>
    </row>
    <row r="18" spans="2:18" ht="18.75" x14ac:dyDescent="0.35">
      <c r="B18" s="13"/>
      <c r="C18" s="13"/>
      <c r="D18" s="13"/>
      <c r="E18" s="13"/>
      <c r="F18" s="13"/>
      <c r="G18" s="13"/>
      <c r="H18" s="13"/>
      <c r="I18" s="13"/>
      <c r="J18" s="13"/>
      <c r="K18" s="55"/>
      <c r="L18" s="56"/>
      <c r="M18" s="56"/>
      <c r="N18" s="56"/>
      <c r="O18" s="56"/>
      <c r="P18" s="56"/>
      <c r="Q18" s="57"/>
    </row>
    <row r="19" spans="2:18" ht="18.75" x14ac:dyDescent="0.35">
      <c r="B19" s="13"/>
      <c r="C19" s="13"/>
      <c r="D19" s="13"/>
      <c r="E19" s="13"/>
      <c r="F19" s="13"/>
      <c r="G19" s="13"/>
      <c r="H19" s="13"/>
      <c r="I19" s="13"/>
      <c r="J19" s="13"/>
      <c r="K19" s="55"/>
      <c r="L19" s="36" t="s">
        <v>15</v>
      </c>
      <c r="M19" s="37"/>
      <c r="N19" s="37"/>
      <c r="O19" s="37"/>
      <c r="P19" s="38" t="s">
        <v>16</v>
      </c>
      <c r="Q19" s="58"/>
    </row>
    <row r="20" spans="2:18" ht="18.75" x14ac:dyDescent="0.35">
      <c r="B20" s="13"/>
      <c r="C20" s="13"/>
      <c r="D20" s="13"/>
      <c r="E20" s="13"/>
      <c r="F20" s="13"/>
      <c r="G20" s="13"/>
      <c r="H20" s="13"/>
      <c r="I20" s="13"/>
      <c r="J20" s="13"/>
      <c r="K20" s="55"/>
      <c r="L20" s="39" t="s">
        <v>20</v>
      </c>
      <c r="M20" s="40"/>
      <c r="N20" s="40"/>
      <c r="O20" s="40"/>
      <c r="P20" s="41" t="s">
        <v>17</v>
      </c>
      <c r="Q20" s="58"/>
      <c r="R20" s="59"/>
    </row>
    <row r="21" spans="2:18" ht="17.25" customHeight="1" x14ac:dyDescent="0.35">
      <c r="B21" s="13"/>
      <c r="C21" s="13"/>
      <c r="D21" s="13"/>
      <c r="E21" s="13"/>
      <c r="F21" s="13"/>
      <c r="G21" s="13"/>
      <c r="H21" s="13"/>
      <c r="I21" s="13"/>
      <c r="J21" s="13"/>
      <c r="K21" s="55"/>
      <c r="L21" s="17" t="s">
        <v>18</v>
      </c>
      <c r="M21" s="42"/>
      <c r="N21" s="43">
        <f>P7</f>
        <v>463703</v>
      </c>
      <c r="O21" s="44"/>
      <c r="P21" s="45">
        <f>(N23-N21)/N21</f>
        <v>-0.27331071828303893</v>
      </c>
      <c r="Q21" s="58"/>
      <c r="R21" s="60"/>
    </row>
    <row r="22" spans="2:18" ht="15.75" customHeight="1" x14ac:dyDescent="0.35">
      <c r="B22" s="13"/>
      <c r="C22" s="13"/>
      <c r="D22" s="13"/>
      <c r="E22" s="13"/>
      <c r="F22" s="13"/>
      <c r="G22" s="13"/>
      <c r="H22" s="13"/>
      <c r="I22" s="13"/>
      <c r="J22" s="13"/>
      <c r="K22" s="55"/>
      <c r="L22" s="46" t="s">
        <v>19</v>
      </c>
      <c r="M22" s="47"/>
      <c r="N22" s="48">
        <f>P8</f>
        <v>548146</v>
      </c>
      <c r="O22" s="49"/>
      <c r="P22" s="61">
        <f>(N23-N22)/N22</f>
        <v>-0.3852586719596604</v>
      </c>
      <c r="Q22" s="58"/>
    </row>
    <row r="23" spans="2:18" ht="15.75" customHeight="1" x14ac:dyDescent="0.35">
      <c r="B23" s="13"/>
      <c r="C23" s="13"/>
      <c r="D23" s="13"/>
      <c r="E23" s="13"/>
      <c r="F23" s="13"/>
      <c r="G23" s="13"/>
      <c r="H23" s="13"/>
      <c r="I23" s="13"/>
      <c r="J23" s="13"/>
      <c r="K23" s="55"/>
      <c r="L23" s="26" t="s">
        <v>13</v>
      </c>
      <c r="M23" s="52"/>
      <c r="N23" s="53">
        <f>P9</f>
        <v>336968</v>
      </c>
      <c r="O23" s="62"/>
      <c r="P23" s="63"/>
      <c r="Q23" s="58"/>
    </row>
    <row r="24" spans="2:18" ht="17.25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55"/>
      <c r="L24" s="64"/>
      <c r="M24" s="64"/>
      <c r="N24" s="64"/>
      <c r="O24" s="64"/>
      <c r="P24" s="64"/>
      <c r="Q24" s="58"/>
    </row>
    <row r="25" spans="2:18" ht="12.75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55"/>
      <c r="L25" s="65"/>
      <c r="M25" s="65"/>
      <c r="N25" s="65"/>
      <c r="O25" s="65"/>
      <c r="P25" s="65"/>
      <c r="Q25" s="55"/>
    </row>
    <row r="26" spans="2:18" ht="15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55"/>
      <c r="L26" s="66"/>
      <c r="M26" s="66"/>
      <c r="N26" s="66"/>
      <c r="O26" s="66"/>
      <c r="P26" s="66"/>
      <c r="Q26" s="55"/>
    </row>
    <row r="27" spans="2:18" ht="15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55"/>
      <c r="L27" s="66"/>
      <c r="M27" s="66"/>
      <c r="N27" s="66"/>
      <c r="O27" s="66"/>
      <c r="P27" s="66"/>
      <c r="Q27" s="55"/>
    </row>
    <row r="28" spans="2:18" ht="15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55"/>
      <c r="L28" s="66"/>
      <c r="M28" s="66"/>
      <c r="N28" s="66"/>
      <c r="O28" s="66"/>
      <c r="P28" s="66"/>
      <c r="Q28" s="55"/>
    </row>
    <row r="29" spans="2:18" ht="1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55"/>
      <c r="L29" s="66"/>
      <c r="M29" s="66"/>
      <c r="N29" s="66"/>
      <c r="O29" s="66"/>
      <c r="P29" s="66"/>
      <c r="Q29" s="55"/>
    </row>
    <row r="30" spans="2:18" ht="15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55"/>
      <c r="L30" s="66"/>
      <c r="M30" s="66"/>
      <c r="N30" s="66"/>
      <c r="O30" s="66"/>
      <c r="P30" s="66"/>
      <c r="Q30" s="55"/>
    </row>
    <row r="31" spans="2:18" ht="15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55"/>
      <c r="L31" s="66"/>
      <c r="M31" s="66"/>
      <c r="N31" s="66"/>
      <c r="O31" s="66"/>
      <c r="P31" s="66"/>
      <c r="Q31" s="55"/>
    </row>
    <row r="32" spans="2:18" ht="15" customHeight="1" x14ac:dyDescent="0.3">
      <c r="B32" s="13"/>
      <c r="C32" s="13"/>
      <c r="D32" s="13"/>
      <c r="E32" s="13"/>
      <c r="F32" s="13"/>
      <c r="G32" s="13"/>
      <c r="H32" s="13"/>
      <c r="I32" s="13"/>
      <c r="J32" s="13"/>
      <c r="K32" s="55"/>
      <c r="L32" s="66"/>
      <c r="M32" s="66"/>
      <c r="N32" s="66"/>
      <c r="O32" s="66"/>
      <c r="P32" s="66"/>
      <c r="Q32" s="55"/>
    </row>
    <row r="33" spans="2:17" ht="15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55"/>
      <c r="L33" s="66"/>
      <c r="M33" s="66"/>
      <c r="N33" s="66"/>
      <c r="O33" s="66"/>
      <c r="P33" s="66"/>
      <c r="Q33" s="55"/>
    </row>
    <row r="34" spans="2:17" ht="15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55"/>
      <c r="L34" s="66"/>
      <c r="M34" s="66"/>
      <c r="N34" s="66"/>
      <c r="O34" s="66"/>
      <c r="P34" s="66"/>
      <c r="Q34" s="55"/>
    </row>
    <row r="35" spans="2:17" ht="15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55"/>
      <c r="L35" s="66"/>
      <c r="M35" s="66"/>
      <c r="N35" s="66"/>
      <c r="O35" s="66"/>
      <c r="P35" s="66"/>
      <c r="Q35" s="55"/>
    </row>
    <row r="36" spans="2:17" ht="15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55"/>
      <c r="L36" s="66"/>
      <c r="M36" s="66"/>
      <c r="N36" s="66"/>
      <c r="O36" s="66"/>
      <c r="P36" s="66"/>
      <c r="Q36" s="55"/>
    </row>
    <row r="37" spans="2:17" ht="15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 ht="15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 ht="18.75" x14ac:dyDescent="0.35">
      <c r="B39" s="13"/>
      <c r="C39" s="13"/>
      <c r="D39" s="13"/>
      <c r="E39" s="13"/>
      <c r="F39" s="13"/>
      <c r="G39" s="13"/>
      <c r="H39" s="8"/>
      <c r="I39" s="13"/>
      <c r="J39" s="13"/>
      <c r="K39" s="13"/>
      <c r="L39" s="13"/>
      <c r="M39" s="13"/>
      <c r="N39" s="13"/>
      <c r="O39" s="13"/>
      <c r="P39" s="13"/>
      <c r="Q39" s="13"/>
    </row>
    <row r="40" spans="2:17" ht="18.75" x14ac:dyDescent="0.35">
      <c r="B40" s="13"/>
      <c r="C40" s="13"/>
      <c r="D40" s="13"/>
      <c r="E40" s="13"/>
      <c r="F40" s="13"/>
      <c r="G40" s="13"/>
      <c r="H40" s="8"/>
      <c r="I40" s="13"/>
      <c r="J40" s="13"/>
      <c r="K40" s="13"/>
      <c r="L40" s="13"/>
      <c r="M40" s="13"/>
      <c r="N40" s="13"/>
      <c r="O40" s="13"/>
      <c r="P40" s="13"/>
      <c r="Q40" s="13"/>
    </row>
    <row r="41" spans="2:17" ht="18.75" x14ac:dyDescent="0.35">
      <c r="B41" s="13"/>
      <c r="C41" s="13"/>
      <c r="D41" s="13"/>
      <c r="E41" s="13"/>
      <c r="F41" s="13"/>
      <c r="G41" s="13"/>
      <c r="H41" s="8"/>
      <c r="I41" s="13"/>
      <c r="J41" s="13"/>
      <c r="K41" s="13"/>
      <c r="L41" s="13"/>
      <c r="M41" s="13"/>
      <c r="N41" s="32"/>
      <c r="O41" s="13"/>
      <c r="P41" s="13"/>
      <c r="Q41" s="13"/>
    </row>
    <row r="42" spans="2:17" ht="18.75" x14ac:dyDescent="0.35">
      <c r="B42" s="13"/>
      <c r="C42" s="13"/>
      <c r="D42" s="13"/>
      <c r="E42" s="13"/>
      <c r="F42" s="13"/>
      <c r="G42" s="13"/>
      <c r="H42" s="8"/>
      <c r="I42" s="13"/>
      <c r="J42" s="13"/>
      <c r="K42" s="13"/>
      <c r="L42" s="13"/>
      <c r="M42" s="13"/>
      <c r="N42" s="13"/>
      <c r="O42" s="13"/>
      <c r="P42" s="13"/>
      <c r="Q42" s="13"/>
    </row>
    <row r="43" spans="2:17" ht="18.75" x14ac:dyDescent="0.35">
      <c r="B43" s="13"/>
      <c r="C43" s="13"/>
      <c r="D43" s="13"/>
      <c r="E43" s="13"/>
      <c r="F43" s="13"/>
      <c r="G43" s="13"/>
      <c r="H43" s="67"/>
      <c r="I43" s="13"/>
      <c r="J43" s="13"/>
      <c r="K43" s="13"/>
      <c r="L43" s="13"/>
      <c r="M43" s="13"/>
      <c r="N43" s="13"/>
      <c r="O43" s="13"/>
      <c r="P43" s="13"/>
      <c r="Q43" s="13"/>
    </row>
    <row r="46" spans="2:17" x14ac:dyDescent="0.2">
      <c r="F46" s="33"/>
    </row>
    <row r="47" spans="2:17" x14ac:dyDescent="0.2">
      <c r="E47" s="34"/>
    </row>
    <row r="48" spans="2:17" x14ac:dyDescent="0.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 ht="18" x14ac:dyDescent="0.25">
      <c r="B49" s="68"/>
      <c r="C49" s="68"/>
      <c r="D49" s="69" t="s">
        <v>21</v>
      </c>
      <c r="E49" s="69"/>
      <c r="F49" s="69"/>
      <c r="G49" s="69">
        <f>91667</f>
        <v>91667</v>
      </c>
      <c r="H49" s="69"/>
      <c r="I49" s="70"/>
      <c r="J49" s="70"/>
      <c r="K49" s="70"/>
      <c r="L49" s="70"/>
      <c r="M49" s="70"/>
      <c r="N49" s="70"/>
    </row>
    <row r="50" spans="2:14" ht="18" x14ac:dyDescent="0.25">
      <c r="B50" s="68"/>
      <c r="C50" s="68"/>
      <c r="D50" s="69"/>
      <c r="E50" s="69"/>
      <c r="F50" s="69"/>
      <c r="G50" s="69"/>
      <c r="H50" s="69"/>
      <c r="I50" s="70"/>
      <c r="J50" s="70"/>
      <c r="K50" s="70"/>
      <c r="L50" s="70" t="s">
        <v>22</v>
      </c>
      <c r="M50" s="70"/>
      <c r="N50" s="70"/>
    </row>
    <row r="51" spans="2:14" ht="18" x14ac:dyDescent="0.25">
      <c r="B51" s="68"/>
      <c r="C51" s="68"/>
      <c r="D51" s="69" t="s">
        <v>23</v>
      </c>
      <c r="E51" s="69"/>
      <c r="F51" s="71">
        <f>SUM(C7:H7)</f>
        <v>281271</v>
      </c>
      <c r="G51" s="69"/>
      <c r="H51" s="69"/>
      <c r="I51" s="70"/>
      <c r="J51" s="70"/>
      <c r="K51" s="70"/>
      <c r="L51" s="70"/>
      <c r="M51" s="70"/>
      <c r="N51" s="70"/>
    </row>
    <row r="52" spans="2:14" ht="18" x14ac:dyDescent="0.25">
      <c r="B52" s="68"/>
      <c r="C52" s="68"/>
      <c r="D52" s="69">
        <v>2008</v>
      </c>
      <c r="E52" s="69"/>
      <c r="F52" s="71">
        <f>SUM(C8:H8)</f>
        <v>285635</v>
      </c>
      <c r="G52" s="69"/>
      <c r="H52" s="69"/>
      <c r="I52" s="70"/>
      <c r="J52" s="70"/>
      <c r="K52" s="70"/>
      <c r="L52" s="70"/>
      <c r="M52" s="70"/>
      <c r="N52" s="70"/>
    </row>
    <row r="53" spans="2:14" ht="18" x14ac:dyDescent="0.25">
      <c r="B53" s="68"/>
      <c r="C53" s="68"/>
      <c r="D53" s="69">
        <v>2009</v>
      </c>
      <c r="E53" s="69"/>
      <c r="F53" s="71">
        <f>SUM(C9:H9)</f>
        <v>278871</v>
      </c>
      <c r="G53" s="69"/>
      <c r="H53" s="69"/>
      <c r="I53" s="70"/>
      <c r="J53" s="70"/>
      <c r="K53" s="70"/>
      <c r="L53" s="70"/>
      <c r="M53" s="70"/>
      <c r="N53" s="70"/>
    </row>
    <row r="54" spans="2:14" ht="15" x14ac:dyDescent="0.2">
      <c r="B54" s="68"/>
      <c r="C54" s="68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</row>
    <row r="55" spans="2:14" ht="15" x14ac:dyDescent="0.2">
      <c r="B55" s="68"/>
      <c r="C55" s="68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</row>
    <row r="56" spans="2:14" ht="15" x14ac:dyDescent="0.2">
      <c r="B56" s="68"/>
      <c r="C56" s="68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</row>
    <row r="57" spans="2:14" ht="15" x14ac:dyDescent="0.2">
      <c r="B57" s="68"/>
      <c r="C57" s="68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</row>
    <row r="58" spans="2:14" x14ac:dyDescent="0.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 x14ac:dyDescent="0.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</sheetData>
  <mergeCells count="2">
    <mergeCell ref="B2:P2"/>
    <mergeCell ref="L26:P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2025-10-07T17:35:37Z</dcterms:created>
  <dcterms:modified xsi:type="dcterms:W3CDTF">2025-10-07T17:49:37Z</dcterms:modified>
</cp:coreProperties>
</file>