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PAGINA WEB\2026\ESTADISTICAS\"/>
    </mc:Choice>
  </mc:AlternateContent>
  <bookViews>
    <workbookView xWindow="0" yWindow="0" windowWidth="28800" windowHeight="12300"/>
  </bookViews>
  <sheets>
    <sheet name="PAX" sheetId="1" r:id="rId1"/>
  </sheets>
  <externalReferences>
    <externalReference r:id="rId2"/>
  </externalReferences>
  <definedNames>
    <definedName name="_xlnm.Print_Area" localSheetId="0">PAX!$B$1:$P$39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1" l="1"/>
  <c r="F52" i="1"/>
  <c r="F51" i="1"/>
  <c r="G49" i="1"/>
  <c r="N16" i="1"/>
  <c r="O9" i="1"/>
  <c r="N17" i="1" s="1"/>
  <c r="P8" i="1"/>
  <c r="N22" i="1" s="1"/>
  <c r="O8" i="1"/>
  <c r="P7" i="1"/>
  <c r="N21" i="1" s="1"/>
  <c r="O7" i="1"/>
  <c r="N15" i="1" s="1"/>
  <c r="P15" i="1" l="1"/>
  <c r="P16" i="1"/>
  <c r="P9" i="1"/>
  <c r="N23" i="1" s="1"/>
  <c r="P22" i="1" l="1"/>
  <c r="P21" i="1"/>
</calcChain>
</file>

<file path=xl/sharedStrings.xml><?xml version="1.0" encoding="utf-8"?>
<sst xmlns="http://schemas.openxmlformats.org/spreadsheetml/2006/main" count="35" uniqueCount="23">
  <si>
    <t>MOVIMIENTO DE PASAJEROS</t>
  </si>
  <si>
    <t>E</t>
  </si>
  <si>
    <t>F</t>
  </si>
  <si>
    <t>M</t>
  </si>
  <si>
    <t>A</t>
  </si>
  <si>
    <t>J</t>
  </si>
  <si>
    <t>S</t>
  </si>
  <si>
    <t>O</t>
  </si>
  <si>
    <t>N</t>
  </si>
  <si>
    <t>D</t>
  </si>
  <si>
    <t>ACUMULADO HASTA
ABRIL</t>
  </si>
  <si>
    <t>Total Año</t>
  </si>
  <si>
    <t>Preliminar 2026</t>
  </si>
  <si>
    <t>REAL 2025</t>
  </si>
  <si>
    <t>REAL 2026</t>
  </si>
  <si>
    <t xml:space="preserve">Análisis  Acum. </t>
  </si>
  <si>
    <t>Var.</t>
  </si>
  <si>
    <t>Al mes de abril</t>
  </si>
  <si>
    <t>%</t>
  </si>
  <si>
    <t>Anual</t>
  </si>
  <si>
    <t>Acumulado 1er. Semestre</t>
  </si>
  <si>
    <t>REAL 2009</t>
  </si>
  <si>
    <t>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</si>
</sst>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0.0%"/>
  </numFmts>
  <fonts count="23" x14ac:knownFonts="1">
    <font>
      <sz val="10"/>
      <name val="Arial"/>
      <family val="2"/>
    </font>
    <font>
      <sz val="10"/>
      <name val="Arial"/>
      <family val="2"/>
    </font>
    <font>
      <sz val="10"/>
      <name val="Soberana Sans"/>
      <family val="3"/>
    </font>
    <font>
      <b/>
      <i/>
      <sz val="18"/>
      <name val="Montserrat"/>
    </font>
    <font>
      <b/>
      <sz val="18"/>
      <name val="Soberana Sans"/>
      <family val="3"/>
    </font>
    <font>
      <b/>
      <sz val="12"/>
      <name val="Soberana Sans"/>
      <family val="3"/>
    </font>
    <font>
      <sz val="12"/>
      <name val="Montserrat"/>
    </font>
    <font>
      <b/>
      <sz val="14"/>
      <name val="Montserrat"/>
    </font>
    <font>
      <b/>
      <sz val="10"/>
      <name val="Montserrat"/>
    </font>
    <font>
      <sz val="10"/>
      <name val="Montserrat"/>
    </font>
    <font>
      <b/>
      <sz val="12"/>
      <color rgb="FF285C4D"/>
      <name val="Montserrat"/>
    </font>
    <font>
      <b/>
      <sz val="12"/>
      <color rgb="FFB38E5D"/>
      <name val="Montserrat"/>
    </font>
    <font>
      <b/>
      <sz val="12"/>
      <color rgb="FF9D2449"/>
      <name val="Montserrat"/>
    </font>
    <font>
      <b/>
      <sz val="16"/>
      <name val="Montserrat"/>
    </font>
    <font>
      <sz val="9"/>
      <name val="Montserrat"/>
    </font>
    <font>
      <b/>
      <sz val="12"/>
      <name val="Montserrat"/>
    </font>
    <font>
      <sz val="10"/>
      <color theme="0"/>
      <name val="Montserrat"/>
    </font>
    <font>
      <sz val="12"/>
      <color theme="0"/>
      <name val="Montserrat"/>
    </font>
    <font>
      <sz val="11"/>
      <color rgb="FF366092"/>
      <name val="Calibri"/>
      <family val="2"/>
    </font>
    <font>
      <b/>
      <sz val="12"/>
      <color rgb="FF00B050"/>
      <name val="Montserrat"/>
    </font>
    <font>
      <sz val="10"/>
      <color indexed="9"/>
      <name val="Arial"/>
      <family val="2"/>
    </font>
    <font>
      <sz val="14"/>
      <color indexed="9"/>
      <name val="Arial"/>
      <family val="2"/>
    </font>
    <font>
      <sz val="12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4C19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/>
    <xf numFmtId="0" fontId="5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6" fillId="0" borderId="0" xfId="0" applyFont="1"/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9" fillId="0" borderId="0" xfId="0" applyFont="1"/>
    <xf numFmtId="0" fontId="6" fillId="0" borderId="6" xfId="0" applyFont="1" applyBorder="1"/>
    <xf numFmtId="0" fontId="6" fillId="3" borderId="3" xfId="0" applyFont="1" applyFill="1" applyBorder="1"/>
    <xf numFmtId="0" fontId="6" fillId="3" borderId="7" xfId="0" applyFont="1" applyFill="1" applyBorder="1"/>
    <xf numFmtId="0" fontId="10" fillId="0" borderId="8" xfId="0" applyFont="1" applyBorder="1" applyAlignment="1">
      <alignment vertical="center"/>
    </xf>
    <xf numFmtId="164" fontId="10" fillId="3" borderId="0" xfId="2" applyNumberFormat="1" applyFont="1" applyFill="1" applyBorder="1" applyAlignment="1">
      <alignment vertical="center"/>
    </xf>
    <xf numFmtId="164" fontId="10" fillId="0" borderId="9" xfId="2" applyNumberFormat="1" applyFont="1" applyBorder="1" applyAlignment="1">
      <alignment vertical="center"/>
    </xf>
    <xf numFmtId="164" fontId="10" fillId="0" borderId="10" xfId="2" applyNumberFormat="1" applyFont="1" applyBorder="1" applyAlignment="1">
      <alignment vertical="center"/>
    </xf>
    <xf numFmtId="0" fontId="11" fillId="3" borderId="11" xfId="0" applyFont="1" applyFill="1" applyBorder="1" applyAlignment="1">
      <alignment vertical="center"/>
    </xf>
    <xf numFmtId="164" fontId="11" fillId="3" borderId="6" xfId="2" applyNumberFormat="1" applyFont="1" applyFill="1" applyBorder="1" applyAlignment="1">
      <alignment vertical="center"/>
    </xf>
    <xf numFmtId="164" fontId="11" fillId="3" borderId="12" xfId="2" applyNumberFormat="1" applyFont="1" applyFill="1" applyBorder="1" applyAlignment="1">
      <alignment vertical="center"/>
    </xf>
    <xf numFmtId="164" fontId="11" fillId="0" borderId="13" xfId="2" applyNumberFormat="1" applyFont="1" applyBorder="1" applyAlignment="1">
      <alignment vertical="center"/>
    </xf>
    <xf numFmtId="43" fontId="9" fillId="0" borderId="0" xfId="0" applyNumberFormat="1" applyFont="1"/>
    <xf numFmtId="0" fontId="12" fillId="0" borderId="14" xfId="0" applyFont="1" applyBorder="1" applyAlignment="1">
      <alignment vertical="center"/>
    </xf>
    <xf numFmtId="164" fontId="12" fillId="3" borderId="6" xfId="2" applyNumberFormat="1" applyFont="1" applyFill="1" applyBorder="1" applyAlignment="1">
      <alignment vertical="center"/>
    </xf>
    <xf numFmtId="164" fontId="12" fillId="3" borderId="5" xfId="2" applyNumberFormat="1" applyFont="1" applyFill="1" applyBorder="1" applyAlignment="1">
      <alignment vertical="center"/>
    </xf>
    <xf numFmtId="164" fontId="12" fillId="0" borderId="12" xfId="2" applyNumberFormat="1" applyFont="1" applyFill="1" applyBorder="1" applyAlignment="1">
      <alignment horizontal="right" vertical="center"/>
    </xf>
    <xf numFmtId="0" fontId="13" fillId="0" borderId="11" xfId="0" applyFont="1" applyFill="1" applyBorder="1"/>
    <xf numFmtId="0" fontId="9" fillId="0" borderId="0" xfId="0" applyFont="1" applyBorder="1" applyAlignment="1"/>
    <xf numFmtId="165" fontId="9" fillId="0" borderId="0" xfId="0" applyNumberFormat="1" applyFont="1"/>
    <xf numFmtId="164" fontId="9" fillId="0" borderId="0" xfId="0" applyNumberFormat="1" applyFont="1"/>
    <xf numFmtId="164" fontId="0" fillId="0" borderId="0" xfId="0" applyNumberFormat="1"/>
    <xf numFmtId="43" fontId="0" fillId="0" borderId="0" xfId="0" applyNumberFormat="1"/>
    <xf numFmtId="43" fontId="14" fillId="0" borderId="0" xfId="0" applyNumberFormat="1" applyFont="1"/>
    <xf numFmtId="0" fontId="15" fillId="4" borderId="8" xfId="0" applyFont="1" applyFill="1" applyBorder="1"/>
    <xf numFmtId="0" fontId="15" fillId="4" borderId="7" xfId="0" applyFont="1" applyFill="1" applyBorder="1"/>
    <xf numFmtId="0" fontId="15" fillId="4" borderId="10" xfId="0" applyFont="1" applyFill="1" applyBorder="1" applyAlignment="1">
      <alignment horizontal="center" vertical="center"/>
    </xf>
    <xf numFmtId="0" fontId="15" fillId="4" borderId="14" xfId="0" applyFont="1" applyFill="1" applyBorder="1"/>
    <xf numFmtId="0" fontId="15" fillId="4" borderId="6" xfId="0" applyFont="1" applyFill="1" applyBorder="1"/>
    <xf numFmtId="0" fontId="15" fillId="4" borderId="13" xfId="0" applyFont="1" applyFill="1" applyBorder="1" applyAlignment="1">
      <alignment horizontal="center" vertical="center"/>
    </xf>
    <xf numFmtId="0" fontId="10" fillId="0" borderId="7" xfId="0" applyFont="1" applyBorder="1"/>
    <xf numFmtId="164" fontId="10" fillId="0" borderId="7" xfId="2" applyNumberFormat="1" applyFont="1" applyBorder="1"/>
    <xf numFmtId="0" fontId="10" fillId="0" borderId="0" xfId="0" applyFont="1"/>
    <xf numFmtId="166" fontId="10" fillId="0" borderId="10" xfId="1" applyNumberFormat="1" applyFont="1" applyBorder="1"/>
    <xf numFmtId="0" fontId="11" fillId="0" borderId="11" xfId="0" applyFont="1" applyBorder="1" applyAlignment="1">
      <alignment vertical="center"/>
    </xf>
    <xf numFmtId="0" fontId="11" fillId="0" borderId="0" xfId="0" applyFont="1" applyBorder="1"/>
    <xf numFmtId="164" fontId="11" fillId="0" borderId="0" xfId="2" applyNumberFormat="1" applyFont="1" applyBorder="1"/>
    <xf numFmtId="0" fontId="11" fillId="0" borderId="0" xfId="0" applyFont="1"/>
    <xf numFmtId="166" fontId="10" fillId="0" borderId="15" xfId="1" applyNumberFormat="1" applyFont="1" applyBorder="1"/>
    <xf numFmtId="43" fontId="6" fillId="0" borderId="0" xfId="0" applyNumberFormat="1" applyFont="1" applyBorder="1" applyAlignment="1">
      <alignment vertical="center"/>
    </xf>
    <xf numFmtId="0" fontId="12" fillId="0" borderId="6" xfId="0" applyFont="1" applyBorder="1"/>
    <xf numFmtId="164" fontId="12" fillId="0" borderId="6" xfId="2" applyNumberFormat="1" applyFont="1" applyBorder="1"/>
    <xf numFmtId="166" fontId="10" fillId="0" borderId="13" xfId="1" applyNumberFormat="1" applyFont="1" applyBorder="1"/>
    <xf numFmtId="0" fontId="16" fillId="3" borderId="0" xfId="0" applyFont="1" applyFill="1" applyBorder="1"/>
    <xf numFmtId="0" fontId="15" fillId="3" borderId="0" xfId="0" applyFont="1" applyFill="1" applyBorder="1"/>
    <xf numFmtId="164" fontId="17" fillId="3" borderId="0" xfId="0" applyNumberFormat="1" applyFont="1" applyFill="1" applyBorder="1" applyAlignment="1">
      <alignment vertical="center"/>
    </xf>
    <xf numFmtId="0" fontId="17" fillId="3" borderId="0" xfId="0" applyFont="1" applyFill="1" applyBorder="1" applyAlignment="1">
      <alignment vertical="center"/>
    </xf>
    <xf numFmtId="3" fontId="18" fillId="0" borderId="0" xfId="0" applyNumberFormat="1" applyFont="1"/>
    <xf numFmtId="3" fontId="0" fillId="0" borderId="0" xfId="0" applyNumberFormat="1"/>
    <xf numFmtId="166" fontId="11" fillId="0" borderId="15" xfId="1" applyNumberFormat="1" applyFont="1" applyBorder="1"/>
    <xf numFmtId="0" fontId="19" fillId="0" borderId="6" xfId="0" applyFont="1" applyBorder="1"/>
    <xf numFmtId="0" fontId="19" fillId="0" borderId="13" xfId="0" applyFont="1" applyBorder="1"/>
    <xf numFmtId="0" fontId="6" fillId="3" borderId="0" xfId="0" applyFont="1" applyFill="1" applyBorder="1" applyAlignment="1">
      <alignment vertical="top" wrapText="1"/>
    </xf>
    <xf numFmtId="0" fontId="17" fillId="3" borderId="0" xfId="0" applyFont="1" applyFill="1" applyBorder="1" applyAlignment="1">
      <alignment vertical="top" wrapText="1"/>
    </xf>
    <xf numFmtId="0" fontId="17" fillId="3" borderId="0" xfId="0" applyFont="1" applyFill="1" applyBorder="1" applyAlignment="1">
      <alignment horizontal="justify" vertical="top" wrapText="1"/>
    </xf>
    <xf numFmtId="0" fontId="15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1" fontId="21" fillId="0" borderId="0" xfId="0" applyNumberFormat="1" applyFont="1"/>
  </cellXfs>
  <cellStyles count="3">
    <cellStyle name="Millares 3 3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/>
            </a:pPr>
            <a:r>
              <a:rPr lang="es-ES" sz="1600" b="1"/>
              <a:t>Análisis del Periodo </a:t>
            </a:r>
          </a:p>
        </c:rich>
      </c:tx>
      <c:layout>
        <c:manualLayout>
          <c:xMode val="edge"/>
          <c:yMode val="edge"/>
          <c:x val="0.35680996405639331"/>
          <c:y val="3.38821251038540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482936919827983E-2"/>
          <c:y val="0.27931798802929925"/>
          <c:w val="0.89336059981007487"/>
          <c:h val="0.611940935606169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PAX!$B$8</c:f>
              <c:strCache>
                <c:ptCount val="1"/>
                <c:pt idx="0">
                  <c:v>REAL 2025</c:v>
                </c:pt>
              </c:strCache>
            </c:strRef>
          </c:tx>
          <c:spPr>
            <a:solidFill>
              <a:srgbClr val="B38E5D"/>
            </a:solidFill>
            <a:ln w="3175">
              <a:solidFill>
                <a:srgbClr val="B38E5D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8.3724514702716996E-3"/>
                  <c:y val="6.63155828043171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708-4916-A5BF-6B1908B61AE5}"/>
                </c:ext>
              </c:extLst>
            </c:dLbl>
            <c:dLbl>
              <c:idx val="1"/>
              <c:layout>
                <c:manualLayout>
                  <c:x val="1.3954085783786166E-3"/>
                  <c:y val="1.32631165608634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708-4916-A5BF-6B1908B61AE5}"/>
                </c:ext>
              </c:extLst>
            </c:dLbl>
            <c:dLbl>
              <c:idx val="5"/>
              <c:layout>
                <c:manualLayout>
                  <c:x val="-5.1164390151814877E-17"/>
                  <c:y val="1.1052597134052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708-4916-A5BF-6B1908B61AE5}"/>
                </c:ext>
              </c:extLst>
            </c:dLbl>
            <c:dLbl>
              <c:idx val="6"/>
              <c:layout>
                <c:manualLayout>
                  <c:x val="0"/>
                  <c:y val="1.98946748412949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708-4916-A5BF-6B1908B61AE5}"/>
                </c:ext>
              </c:extLst>
            </c:dLbl>
            <c:dLbl>
              <c:idx val="8"/>
              <c:layout>
                <c:manualLayout>
                  <c:x val="-1.0232878030362975E-16"/>
                  <c:y val="1.1052597134052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708-4916-A5BF-6B1908B61AE5}"/>
                </c:ext>
              </c:extLst>
            </c:dLbl>
            <c:dLbl>
              <c:idx val="10"/>
              <c:layout>
                <c:manualLayout>
                  <c:x val="1.3954085783786166E-3"/>
                  <c:y val="1.54736359876740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708-4916-A5BF-6B1908B61AE5}"/>
                </c:ext>
              </c:extLst>
            </c:dLbl>
            <c:dLbl>
              <c:idx val="11"/>
              <c:layout>
                <c:manualLayout>
                  <c:x val="-1.0232878030362975E-16"/>
                  <c:y val="8.84207770724220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708-4916-A5BF-6B1908B61A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B38E5D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PAX!$C$5:$N$5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PAX!$C$8:$N$8</c:f>
              <c:numCache>
                <c:formatCode>_-* #,##0_-;\-* #,##0_-;_-* "-"??_-;_-@_-</c:formatCode>
                <c:ptCount val="12"/>
                <c:pt idx="0">
                  <c:v>64005</c:v>
                </c:pt>
                <c:pt idx="1">
                  <c:v>43788</c:v>
                </c:pt>
                <c:pt idx="2">
                  <c:v>63434</c:v>
                </c:pt>
                <c:pt idx="3">
                  <c:v>65953</c:v>
                </c:pt>
                <c:pt idx="4">
                  <c:v>27918</c:v>
                </c:pt>
                <c:pt idx="5">
                  <c:v>13773</c:v>
                </c:pt>
                <c:pt idx="6">
                  <c:v>17695</c:v>
                </c:pt>
                <c:pt idx="7">
                  <c:v>13302</c:v>
                </c:pt>
                <c:pt idx="8">
                  <c:v>27100</c:v>
                </c:pt>
                <c:pt idx="9">
                  <c:v>55963</c:v>
                </c:pt>
                <c:pt idx="10">
                  <c:v>68266</c:v>
                </c:pt>
                <c:pt idx="11">
                  <c:v>73935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708-4916-A5BF-6B1908B61AE5}"/>
            </c:ext>
          </c:extLst>
        </c:ser>
        <c:ser>
          <c:idx val="2"/>
          <c:order val="2"/>
          <c:tx>
            <c:strRef>
              <c:f>PAX!$B$9</c:f>
              <c:strCache>
                <c:ptCount val="1"/>
                <c:pt idx="0">
                  <c:v>REAL 2026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8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8000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PAX!$C$5:$N$5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PAX!$C$9:$N$9</c:f>
              <c:numCache>
                <c:formatCode>_-* #,##0_-;\-* #,##0_-;_-* "-"??_-;_-@_-</c:formatCode>
                <c:ptCount val="12"/>
                <c:pt idx="0">
                  <c:v>72920</c:v>
                </c:pt>
                <c:pt idx="1">
                  <c:v>44207</c:v>
                </c:pt>
                <c:pt idx="2">
                  <c:v>47802</c:v>
                </c:pt>
                <c:pt idx="3">
                  <c:v>72439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708-4916-A5BF-6B1908B6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467600"/>
        <c:axId val="220464856"/>
      </c:barChart>
      <c:lineChart>
        <c:grouping val="standard"/>
        <c:varyColors val="0"/>
        <c:ser>
          <c:idx val="0"/>
          <c:order val="0"/>
          <c:tx>
            <c:strRef>
              <c:f>PAX!$B$7</c:f>
              <c:strCache>
                <c:ptCount val="1"/>
                <c:pt idx="0">
                  <c:v>Preliminar 2026</c:v>
                </c:pt>
              </c:strCache>
            </c:strRef>
          </c:tx>
          <c:spPr>
            <a:ln w="38100">
              <a:solidFill>
                <a:srgbClr val="285C4D"/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4"/>
              </a:solidFill>
              <a:ln>
                <a:solidFill>
                  <a:srgbClr val="285C4D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733215478430658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708-4916-A5BF-6B1908B61AE5}"/>
                </c:ext>
              </c:extLst>
            </c:dLbl>
            <c:dLbl>
              <c:idx val="1"/>
              <c:layout>
                <c:manualLayout>
                  <c:x val="-4.1160267949211987E-2"/>
                  <c:y val="-3.01659316834619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708-4916-A5BF-6B1908B61AE5}"/>
                </c:ext>
              </c:extLst>
            </c:dLbl>
            <c:dLbl>
              <c:idx val="2"/>
              <c:layout>
                <c:manualLayout>
                  <c:x val="-2.6865350873289541E-2"/>
                  <c:y val="1.9113334549409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708-4916-A5BF-6B1908B61AE5}"/>
                </c:ext>
              </c:extLst>
            </c:dLbl>
            <c:dLbl>
              <c:idx val="3"/>
              <c:layout>
                <c:manualLayout>
                  <c:x val="6.977042891893083E-3"/>
                  <c:y val="-1.98946748412951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3708-4916-A5BF-6B1908B61AE5}"/>
                </c:ext>
              </c:extLst>
            </c:dLbl>
            <c:dLbl>
              <c:idx val="5"/>
              <c:layout>
                <c:manualLayout>
                  <c:x val="2.7908171567572332E-3"/>
                  <c:y val="-6.63155828043171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708-4916-A5BF-6B1908B61AE5}"/>
                </c:ext>
              </c:extLst>
            </c:dLbl>
            <c:dLbl>
              <c:idx val="7"/>
              <c:layout>
                <c:manualLayout>
                  <c:x val="-1.0232878030362975E-16"/>
                  <c:y val="1.7684155414484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3708-4916-A5BF-6B1908B61AE5}"/>
                </c:ext>
              </c:extLst>
            </c:dLbl>
            <c:dLbl>
              <c:idx val="9"/>
              <c:layout>
                <c:manualLayout>
                  <c:x val="-1.5481343991618902E-3"/>
                  <c:y val="2.85024723006250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708-4916-A5BF-6B1908B61AE5}"/>
                </c:ext>
              </c:extLst>
            </c:dLbl>
            <c:dLbl>
              <c:idx val="10"/>
              <c:layout>
                <c:manualLayout>
                  <c:x val="-5.5835987283024153E-3"/>
                  <c:y val="-8.77605477640236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3708-4916-A5BF-6B1908B61A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285C4D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PAX!$C$5:$N$5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PAX!$C$7:$N$7</c:f>
              <c:numCache>
                <c:formatCode>_-* #,##0_-;\-* #,##0_-;_-* "-"??_-;_-@_-</c:formatCode>
                <c:ptCount val="12"/>
                <c:pt idx="0">
                  <c:v>44933</c:v>
                </c:pt>
                <c:pt idx="1">
                  <c:v>29458</c:v>
                </c:pt>
                <c:pt idx="2">
                  <c:v>49194</c:v>
                </c:pt>
                <c:pt idx="3">
                  <c:v>70836</c:v>
                </c:pt>
                <c:pt idx="4">
                  <c:v>23753</c:v>
                </c:pt>
                <c:pt idx="5">
                  <c:v>8466</c:v>
                </c:pt>
                <c:pt idx="6">
                  <c:v>13816</c:v>
                </c:pt>
                <c:pt idx="7">
                  <c:v>13766</c:v>
                </c:pt>
                <c:pt idx="8">
                  <c:v>31037</c:v>
                </c:pt>
                <c:pt idx="9">
                  <c:v>76823</c:v>
                </c:pt>
                <c:pt idx="10">
                  <c:v>65508</c:v>
                </c:pt>
                <c:pt idx="11">
                  <c:v>80908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3708-4916-A5BF-6B1908B6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467600"/>
        <c:axId val="220464856"/>
      </c:lineChart>
      <c:catAx>
        <c:axId val="220467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s-ES" sz="1100" b="1"/>
                  <a:t>Meses</a:t>
                </a:r>
              </a:p>
            </c:rich>
          </c:tx>
          <c:layout>
            <c:manualLayout>
              <c:xMode val="edge"/>
              <c:yMode val="edge"/>
              <c:x val="0.39839055329352391"/>
              <c:y val="0.943973495850332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220464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04648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s-ES" sz="1100" b="1"/>
                  <a:t>Pasajeros</a:t>
                </a:r>
              </a:p>
            </c:rich>
          </c:tx>
          <c:layout>
            <c:manualLayout>
              <c:xMode val="edge"/>
              <c:yMode val="edge"/>
              <c:x val="5.0301810865191424E-3"/>
              <c:y val="0.48726692745497335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_-;\-* #,##0_-;_-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220467600"/>
        <c:crosses val="autoZero"/>
        <c:crossBetween val="between"/>
      </c:valAx>
      <c:spPr>
        <a:noFill/>
        <a:ln>
          <a:gradFill>
            <a:gsLst>
              <a:gs pos="0">
                <a:srgbClr val="4F81BD">
                  <a:tint val="66000"/>
                  <a:satMod val="160000"/>
                  <a:alpha val="56000"/>
                </a:srgbClr>
              </a:gs>
              <a:gs pos="50000">
                <a:srgbClr val="4F81BD">
                  <a:tint val="44500"/>
                  <a:satMod val="160000"/>
                </a:srgbClr>
              </a:gs>
              <a:gs pos="100000">
                <a:srgbClr val="4F81BD">
                  <a:tint val="23500"/>
                  <a:satMod val="160000"/>
                </a:srgbClr>
              </a:gs>
            </a:gsLst>
            <a:lin ang="5400000" scaled="0"/>
          </a:gradFill>
        </a:ln>
      </c:spPr>
    </c:plotArea>
    <c:legend>
      <c:legendPos val="b"/>
      <c:layout>
        <c:manualLayout>
          <c:xMode val="edge"/>
          <c:yMode val="edge"/>
          <c:x val="0.17791113240576775"/>
          <c:y val="0.20191259269742737"/>
          <c:w val="0.74615548068893356"/>
          <c:h val="5.6122373231491898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400"/>
          </a:pPr>
          <a:endParaRPr lang="es-MX"/>
        </a:p>
      </c:txPr>
    </c:legend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alphaModFix amt="32000"/>
      </a:blip>
      <a:srcRect/>
      <a:stretch>
        <a:fillRect/>
      </a:stretch>
    </a:blip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ontserrat" panose="00000500000000000000" pitchFamily="2" charset="0"/>
          <a:ea typeface="Calibri"/>
          <a:cs typeface="Calibri"/>
        </a:defRPr>
      </a:pPr>
      <a:endParaRPr lang="es-MX"/>
    </a:p>
  </c:txPr>
  <c:printSettings>
    <c:headerFooter alignWithMargins="0"/>
    <c:pageMargins b="1" l="0.75000000000001443" r="0.75000000000001443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676275</xdr:colOff>
      <xdr:row>34</xdr:row>
      <xdr:rowOff>114300</xdr:rowOff>
    </xdr:from>
    <xdr:to>
      <xdr:col>10</xdr:col>
      <xdr:colOff>609600</xdr:colOff>
      <xdr:row>37</xdr:row>
      <xdr:rowOff>0</xdr:rowOff>
    </xdr:to>
    <xdr:sp macro="" textlink="">
      <xdr:nvSpPr>
        <xdr:cNvPr id="2" name="2 Rectángulo"/>
        <xdr:cNvSpPr>
          <a:spLocks noChangeArrowheads="1"/>
        </xdr:cNvSpPr>
      </xdr:nvSpPr>
      <xdr:spPr bwMode="auto">
        <a:xfrm>
          <a:off x="7658100" y="8143875"/>
          <a:ext cx="2581275" cy="457200"/>
        </a:xfrm>
        <a:prstGeom prst="rect">
          <a:avLst/>
        </a:prstGeom>
        <a:noFill/>
        <a:ln w="9525" algn="ctr">
          <a:noFill/>
          <a:round/>
          <a:headEnd/>
          <a:tailEnd/>
        </a:ln>
      </xdr:spPr>
    </xdr:sp>
    <xdr:clientData/>
  </xdr:twoCellAnchor>
  <xdr:twoCellAnchor>
    <xdr:from>
      <xdr:col>1</xdr:col>
      <xdr:colOff>297657</xdr:colOff>
      <xdr:row>10</xdr:row>
      <xdr:rowOff>57150</xdr:rowOff>
    </xdr:from>
    <xdr:to>
      <xdr:col>10</xdr:col>
      <xdr:colOff>523875</xdr:colOff>
      <xdr:row>38</xdr:row>
      <xdr:rowOff>76200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619125</xdr:colOff>
      <xdr:row>1</xdr:row>
      <xdr:rowOff>178594</xdr:rowOff>
    </xdr:from>
    <xdr:to>
      <xdr:col>4</xdr:col>
      <xdr:colOff>92869</xdr:colOff>
      <xdr:row>4</xdr:row>
      <xdr:rowOff>283369</xdr:rowOff>
    </xdr:to>
    <xdr:cxnSp macro="">
      <xdr:nvCxnSpPr>
        <xdr:cNvPr id="4" name="9 Conector recto"/>
        <xdr:cNvCxnSpPr/>
      </xdr:nvCxnSpPr>
      <xdr:spPr bwMode="auto">
        <a:xfrm>
          <a:off x="2771775" y="797719"/>
          <a:ext cx="1531144" cy="914400"/>
        </a:xfrm>
        <a:prstGeom prst="line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1</xdr:col>
      <xdr:colOff>217573</xdr:colOff>
      <xdr:row>0</xdr:row>
      <xdr:rowOff>302558</xdr:rowOff>
    </xdr:from>
    <xdr:to>
      <xdr:col>4</xdr:col>
      <xdr:colOff>434417</xdr:colOff>
      <xdr:row>1</xdr:row>
      <xdr:rowOff>518870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573" y="302558"/>
          <a:ext cx="3664894" cy="8354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Microsoft\Windows\INetCache\Content.Outlook\ASL77BSL\BASE%20ESTADISTICAS%20ENE-DIC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UCEROS"/>
      <sheetName val="PAX"/>
      <sheetName val="EmbTuristicas"/>
      <sheetName val="PAX (EMBTUR)"/>
      <sheetName val="Muelle Los Peines"/>
    </sheetNames>
    <sheetDataSet>
      <sheetData sheetId="0"/>
      <sheetData sheetId="1">
        <row r="5">
          <cell r="C5" t="str">
            <v>E</v>
          </cell>
          <cell r="D5" t="str">
            <v>F</v>
          </cell>
          <cell r="E5" t="str">
            <v>M</v>
          </cell>
          <cell r="F5" t="str">
            <v>A</v>
          </cell>
          <cell r="G5" t="str">
            <v>M</v>
          </cell>
          <cell r="H5" t="str">
            <v>J</v>
          </cell>
          <cell r="I5" t="str">
            <v>J</v>
          </cell>
          <cell r="J5" t="str">
            <v>A</v>
          </cell>
          <cell r="K5" t="str">
            <v>S</v>
          </cell>
          <cell r="L5" t="str">
            <v>O</v>
          </cell>
          <cell r="M5" t="str">
            <v>N</v>
          </cell>
          <cell r="N5" t="str">
            <v>D</v>
          </cell>
        </row>
        <row r="7">
          <cell r="B7" t="str">
            <v>Preliminar 2026</v>
          </cell>
          <cell r="C7">
            <v>44933</v>
          </cell>
          <cell r="D7">
            <v>29458</v>
          </cell>
          <cell r="E7">
            <v>49194</v>
          </cell>
          <cell r="F7">
            <v>70836</v>
          </cell>
          <cell r="G7">
            <v>23753</v>
          </cell>
          <cell r="H7">
            <v>8466</v>
          </cell>
          <cell r="I7">
            <v>13816</v>
          </cell>
          <cell r="J7">
            <v>13766</v>
          </cell>
          <cell r="K7">
            <v>31037</v>
          </cell>
          <cell r="L7">
            <v>76823</v>
          </cell>
          <cell r="M7">
            <v>65508</v>
          </cell>
          <cell r="N7">
            <v>80908</v>
          </cell>
        </row>
        <row r="8">
          <cell r="B8" t="str">
            <v>REAL 2025</v>
          </cell>
          <cell r="C8">
            <v>64005</v>
          </cell>
          <cell r="D8">
            <v>43788</v>
          </cell>
          <cell r="E8">
            <v>63434</v>
          </cell>
          <cell r="F8">
            <v>65953</v>
          </cell>
          <cell r="G8">
            <v>27918</v>
          </cell>
          <cell r="H8">
            <v>13773</v>
          </cell>
          <cell r="I8">
            <v>17695</v>
          </cell>
          <cell r="J8">
            <v>13302</v>
          </cell>
          <cell r="K8">
            <v>27100</v>
          </cell>
          <cell r="L8">
            <v>55963</v>
          </cell>
          <cell r="M8">
            <v>68266</v>
          </cell>
          <cell r="N8">
            <v>73935</v>
          </cell>
        </row>
        <row r="9">
          <cell r="B9" t="str">
            <v>REAL 2026</v>
          </cell>
          <cell r="C9">
            <v>72920</v>
          </cell>
          <cell r="D9">
            <v>44207</v>
          </cell>
          <cell r="E9">
            <v>47802</v>
          </cell>
          <cell r="F9">
            <v>72439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59"/>
  <sheetViews>
    <sheetView showGridLines="0" tabSelected="1" zoomScale="70" zoomScaleNormal="70" workbookViewId="0">
      <selection activeCell="T23" sqref="T23"/>
    </sheetView>
  </sheetViews>
  <sheetFormatPr baseColWidth="10" defaultColWidth="11.42578125" defaultRowHeight="12.75" x14ac:dyDescent="0.2"/>
  <cols>
    <col min="2" max="2" width="20.85546875" customWidth="1"/>
    <col min="3" max="3" width="14.28515625" customWidth="1"/>
    <col min="4" max="4" width="16.5703125" customWidth="1"/>
    <col min="5" max="5" width="15.28515625" customWidth="1"/>
    <col min="6" max="6" width="12.7109375" customWidth="1"/>
    <col min="7" max="7" width="13.5703125" customWidth="1"/>
    <col min="8" max="8" width="13.85546875" customWidth="1"/>
    <col min="9" max="9" width="12.85546875" customWidth="1"/>
    <col min="10" max="10" width="13" customWidth="1"/>
    <col min="11" max="11" width="12.7109375" customWidth="1"/>
    <col min="12" max="12" width="13" customWidth="1"/>
    <col min="13" max="13" width="13.5703125" customWidth="1"/>
    <col min="14" max="14" width="19.85546875" customWidth="1"/>
    <col min="15" max="15" width="16.28515625" customWidth="1"/>
    <col min="16" max="16" width="15.28515625" customWidth="1"/>
    <col min="17" max="17" width="13.140625" customWidth="1"/>
  </cols>
  <sheetData>
    <row r="1" spans="2:19" ht="48.7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1"/>
      <c r="P1" s="1"/>
      <c r="Q1" s="1"/>
    </row>
    <row r="2" spans="2:19" ht="42" customHeight="1" x14ac:dyDescent="0.5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</row>
    <row r="3" spans="2:19" ht="6.75" customHeight="1" thickBot="1" x14ac:dyDescent="0.35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</row>
    <row r="4" spans="2:19" ht="15" customHeight="1" thickTop="1" x14ac:dyDescent="0.2">
      <c r="B4" s="2"/>
      <c r="C4" s="2"/>
      <c r="D4" s="2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2:19" ht="45" customHeight="1" x14ac:dyDescent="0.35">
      <c r="B5" s="8"/>
      <c r="C5" s="9" t="s">
        <v>1</v>
      </c>
      <c r="D5" s="10" t="s">
        <v>2</v>
      </c>
      <c r="E5" s="10" t="s">
        <v>3</v>
      </c>
      <c r="F5" s="10" t="s">
        <v>4</v>
      </c>
      <c r="G5" s="10" t="s">
        <v>3</v>
      </c>
      <c r="H5" s="10" t="s">
        <v>5</v>
      </c>
      <c r="I5" s="10" t="s">
        <v>5</v>
      </c>
      <c r="J5" s="10" t="s">
        <v>4</v>
      </c>
      <c r="K5" s="10" t="s">
        <v>6</v>
      </c>
      <c r="L5" s="10" t="s">
        <v>7</v>
      </c>
      <c r="M5" s="10" t="s">
        <v>8</v>
      </c>
      <c r="N5" s="11" t="s">
        <v>9</v>
      </c>
      <c r="O5" s="12" t="s">
        <v>10</v>
      </c>
      <c r="P5" s="12" t="s">
        <v>11</v>
      </c>
      <c r="Q5" s="13"/>
    </row>
    <row r="6" spans="2:19" ht="15" customHeight="1" x14ac:dyDescent="0.35"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"/>
      <c r="P6" s="8"/>
      <c r="Q6" s="13"/>
    </row>
    <row r="7" spans="2:19" ht="18" customHeight="1" x14ac:dyDescent="0.3">
      <c r="B7" s="17" t="s">
        <v>12</v>
      </c>
      <c r="C7" s="18">
        <v>44933</v>
      </c>
      <c r="D7" s="18">
        <v>29458</v>
      </c>
      <c r="E7" s="18">
        <v>49194</v>
      </c>
      <c r="F7" s="18">
        <v>70836</v>
      </c>
      <c r="G7" s="18">
        <v>23753</v>
      </c>
      <c r="H7" s="18">
        <v>8466</v>
      </c>
      <c r="I7" s="18">
        <v>13816</v>
      </c>
      <c r="J7" s="18">
        <v>13766</v>
      </c>
      <c r="K7" s="18">
        <v>31037</v>
      </c>
      <c r="L7" s="18">
        <v>76823</v>
      </c>
      <c r="M7" s="18">
        <v>65508</v>
      </c>
      <c r="N7" s="18">
        <v>80908</v>
      </c>
      <c r="O7" s="19">
        <f>C7+D7+E7+F7</f>
        <v>194421</v>
      </c>
      <c r="P7" s="20">
        <f>C7+D7+E7+F7+G7+H7+I7+J7+K7+L7+M7+N7</f>
        <v>508498</v>
      </c>
      <c r="Q7" s="13"/>
    </row>
    <row r="8" spans="2:19" ht="18" customHeight="1" x14ac:dyDescent="0.3">
      <c r="B8" s="21" t="s">
        <v>13</v>
      </c>
      <c r="C8" s="22">
        <v>64005</v>
      </c>
      <c r="D8" s="22">
        <v>43788</v>
      </c>
      <c r="E8" s="22">
        <v>63434</v>
      </c>
      <c r="F8" s="22">
        <v>65953</v>
      </c>
      <c r="G8" s="22">
        <v>27918</v>
      </c>
      <c r="H8" s="22">
        <v>13773</v>
      </c>
      <c r="I8" s="22">
        <v>17695</v>
      </c>
      <c r="J8" s="22">
        <v>13302</v>
      </c>
      <c r="K8" s="22">
        <v>27100</v>
      </c>
      <c r="L8" s="22">
        <v>55963</v>
      </c>
      <c r="M8" s="22">
        <v>68266</v>
      </c>
      <c r="N8" s="22">
        <v>73935</v>
      </c>
      <c r="O8" s="23">
        <f>C8+D8+E8+F8</f>
        <v>237180</v>
      </c>
      <c r="P8" s="24">
        <f>C8+D8+E8+F8+G8+H8+I8+J8+K8+L8+M8+N8</f>
        <v>535132</v>
      </c>
      <c r="Q8" s="25"/>
    </row>
    <row r="9" spans="2:19" ht="18" customHeight="1" x14ac:dyDescent="0.45">
      <c r="B9" s="26" t="s">
        <v>14</v>
      </c>
      <c r="C9" s="27">
        <v>72920</v>
      </c>
      <c r="D9" s="27">
        <v>44207</v>
      </c>
      <c r="E9" s="27">
        <v>47802</v>
      </c>
      <c r="F9" s="27">
        <v>72439</v>
      </c>
      <c r="G9" s="27"/>
      <c r="H9" s="27"/>
      <c r="I9" s="27"/>
      <c r="J9" s="27"/>
      <c r="K9" s="27"/>
      <c r="L9" s="27"/>
      <c r="M9" s="27"/>
      <c r="N9" s="27"/>
      <c r="O9" s="28">
        <f>C9+D9+E9+F9</f>
        <v>237368</v>
      </c>
      <c r="P9" s="29">
        <f>O9</f>
        <v>237368</v>
      </c>
      <c r="Q9" s="30"/>
    </row>
    <row r="10" spans="2:19" ht="15" customHeight="1" x14ac:dyDescent="0.3"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25"/>
      <c r="P10" s="33"/>
      <c r="Q10" s="33"/>
      <c r="R10" s="34"/>
      <c r="S10" s="35"/>
    </row>
    <row r="11" spans="2:19" ht="15" x14ac:dyDescent="0.3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36"/>
      <c r="M11" s="25"/>
      <c r="N11" s="32"/>
      <c r="O11" s="25"/>
      <c r="P11" s="25"/>
      <c r="Q11" s="33"/>
      <c r="R11" s="34"/>
    </row>
    <row r="12" spans="2:19" ht="15" x14ac:dyDescent="0.3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5"/>
      <c r="P12" s="13"/>
      <c r="Q12" s="33"/>
    </row>
    <row r="13" spans="2:19" ht="17.25" customHeight="1" x14ac:dyDescent="0.35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37" t="s">
        <v>15</v>
      </c>
      <c r="M13" s="38"/>
      <c r="N13" s="38"/>
      <c r="O13" s="38"/>
      <c r="P13" s="39" t="s">
        <v>16</v>
      </c>
      <c r="Q13" s="33"/>
    </row>
    <row r="14" spans="2:19" ht="17.25" customHeight="1" x14ac:dyDescent="0.3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40" t="s">
        <v>17</v>
      </c>
      <c r="M14" s="41"/>
      <c r="N14" s="41"/>
      <c r="O14" s="41"/>
      <c r="P14" s="42" t="s">
        <v>18</v>
      </c>
      <c r="Q14" s="13"/>
    </row>
    <row r="15" spans="2:19" ht="18.75" x14ac:dyDescent="0.3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7" t="s">
        <v>12</v>
      </c>
      <c r="M15" s="43"/>
      <c r="N15" s="44">
        <f>O7</f>
        <v>194421</v>
      </c>
      <c r="O15" s="45"/>
      <c r="P15" s="46">
        <f>(N17-N15)/N15</f>
        <v>0.22089691957144547</v>
      </c>
      <c r="Q15" s="33"/>
    </row>
    <row r="16" spans="2:19" ht="18.75" x14ac:dyDescent="0.3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47" t="s">
        <v>13</v>
      </c>
      <c r="M16" s="48"/>
      <c r="N16" s="49">
        <f>O8</f>
        <v>237180</v>
      </c>
      <c r="O16" s="50"/>
      <c r="P16" s="51">
        <f>(N17-N16)/N16</f>
        <v>7.9264693481743823E-4</v>
      </c>
      <c r="Q16" s="52"/>
    </row>
    <row r="17" spans="2:18" ht="18.75" x14ac:dyDescent="0.3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26" t="s">
        <v>14</v>
      </c>
      <c r="M17" s="53"/>
      <c r="N17" s="54">
        <f>O9</f>
        <v>237368</v>
      </c>
      <c r="O17" s="53"/>
      <c r="P17" s="55"/>
      <c r="Q17" s="52"/>
    </row>
    <row r="18" spans="2:18" ht="18.75" x14ac:dyDescent="0.35">
      <c r="B18" s="13"/>
      <c r="C18" s="13"/>
      <c r="D18" s="13"/>
      <c r="E18" s="13"/>
      <c r="F18" s="13"/>
      <c r="G18" s="13"/>
      <c r="H18" s="13"/>
      <c r="I18" s="13"/>
      <c r="J18" s="13"/>
      <c r="K18" s="56"/>
      <c r="L18" s="57"/>
      <c r="M18" s="57"/>
      <c r="N18" s="57"/>
      <c r="O18" s="57"/>
      <c r="P18" s="57"/>
      <c r="Q18" s="58"/>
    </row>
    <row r="19" spans="2:18" ht="18.75" x14ac:dyDescent="0.35">
      <c r="B19" s="13"/>
      <c r="C19" s="13"/>
      <c r="D19" s="13"/>
      <c r="E19" s="13"/>
      <c r="F19" s="13"/>
      <c r="G19" s="13"/>
      <c r="H19" s="13"/>
      <c r="I19" s="13"/>
      <c r="J19" s="13"/>
      <c r="K19" s="56"/>
      <c r="L19" s="37" t="s">
        <v>15</v>
      </c>
      <c r="M19" s="38"/>
      <c r="N19" s="38"/>
      <c r="O19" s="38"/>
      <c r="P19" s="39" t="s">
        <v>16</v>
      </c>
      <c r="Q19" s="59"/>
    </row>
    <row r="20" spans="2:18" ht="18.75" x14ac:dyDescent="0.35">
      <c r="B20" s="13"/>
      <c r="C20" s="13"/>
      <c r="D20" s="13"/>
      <c r="E20" s="13"/>
      <c r="F20" s="13"/>
      <c r="G20" s="13"/>
      <c r="H20" s="13"/>
      <c r="I20" s="13"/>
      <c r="J20" s="13"/>
      <c r="K20" s="56"/>
      <c r="L20" s="40" t="s">
        <v>19</v>
      </c>
      <c r="M20" s="41"/>
      <c r="N20" s="41"/>
      <c r="O20" s="41"/>
      <c r="P20" s="42" t="s">
        <v>18</v>
      </c>
      <c r="Q20" s="59"/>
      <c r="R20" s="60"/>
    </row>
    <row r="21" spans="2:18" ht="17.25" customHeight="1" x14ac:dyDescent="0.35">
      <c r="B21" s="13"/>
      <c r="C21" s="13"/>
      <c r="D21" s="13"/>
      <c r="E21" s="13"/>
      <c r="F21" s="13"/>
      <c r="G21" s="13"/>
      <c r="H21" s="13"/>
      <c r="I21" s="13"/>
      <c r="J21" s="13"/>
      <c r="K21" s="56"/>
      <c r="L21" s="17" t="s">
        <v>12</v>
      </c>
      <c r="M21" s="43"/>
      <c r="N21" s="44">
        <f>P7</f>
        <v>508498</v>
      </c>
      <c r="O21" s="45"/>
      <c r="P21" s="46">
        <f>(N23-N21)/N21</f>
        <v>-0.53319777068936358</v>
      </c>
      <c r="Q21" s="59"/>
      <c r="R21" s="61"/>
    </row>
    <row r="22" spans="2:18" ht="15.75" customHeight="1" x14ac:dyDescent="0.35">
      <c r="B22" s="13"/>
      <c r="C22" s="13"/>
      <c r="D22" s="13"/>
      <c r="E22" s="13"/>
      <c r="F22" s="13"/>
      <c r="G22" s="13"/>
      <c r="H22" s="13"/>
      <c r="I22" s="13"/>
      <c r="J22" s="13"/>
      <c r="K22" s="56"/>
      <c r="L22" s="47" t="s">
        <v>13</v>
      </c>
      <c r="M22" s="48"/>
      <c r="N22" s="49">
        <f>P8</f>
        <v>535132</v>
      </c>
      <c r="O22" s="50"/>
      <c r="P22" s="62">
        <f>(N23-N22)/N22</f>
        <v>-0.55643093666609356</v>
      </c>
      <c r="Q22" s="59"/>
    </row>
    <row r="23" spans="2:18" ht="15.75" customHeight="1" x14ac:dyDescent="0.35">
      <c r="B23" s="13"/>
      <c r="C23" s="13"/>
      <c r="D23" s="13"/>
      <c r="E23" s="13"/>
      <c r="F23" s="13"/>
      <c r="G23" s="13"/>
      <c r="H23" s="13"/>
      <c r="I23" s="13"/>
      <c r="J23" s="13"/>
      <c r="K23" s="56"/>
      <c r="L23" s="26" t="s">
        <v>14</v>
      </c>
      <c r="M23" s="53"/>
      <c r="N23" s="54">
        <f>P9</f>
        <v>237368</v>
      </c>
      <c r="O23" s="63"/>
      <c r="P23" s="64"/>
      <c r="Q23" s="59"/>
    </row>
    <row r="24" spans="2:18" ht="17.25" customHeight="1" x14ac:dyDescent="0.3">
      <c r="B24" s="13"/>
      <c r="C24" s="13"/>
      <c r="D24" s="13"/>
      <c r="E24" s="13"/>
      <c r="F24" s="13"/>
      <c r="G24" s="13"/>
      <c r="H24" s="13"/>
      <c r="I24" s="13"/>
      <c r="J24" s="13"/>
      <c r="K24" s="56"/>
      <c r="L24" s="65"/>
      <c r="M24" s="65"/>
      <c r="N24" s="65"/>
      <c r="O24" s="65"/>
      <c r="P24" s="65"/>
      <c r="Q24" s="59"/>
    </row>
    <row r="25" spans="2:18" ht="12.75" customHeight="1" x14ac:dyDescent="0.3">
      <c r="B25" s="13"/>
      <c r="C25" s="13"/>
      <c r="D25" s="13"/>
      <c r="E25" s="13"/>
      <c r="F25" s="13"/>
      <c r="G25" s="13"/>
      <c r="H25" s="13"/>
      <c r="I25" s="13"/>
      <c r="J25" s="13"/>
      <c r="K25" s="56"/>
      <c r="L25" s="66"/>
      <c r="M25" s="66"/>
      <c r="N25" s="66"/>
      <c r="O25" s="66"/>
      <c r="P25" s="66"/>
      <c r="Q25" s="56"/>
    </row>
    <row r="26" spans="2:18" ht="15" customHeight="1" x14ac:dyDescent="0.3">
      <c r="B26" s="13"/>
      <c r="C26" s="13"/>
      <c r="D26" s="13"/>
      <c r="E26" s="13"/>
      <c r="F26" s="13"/>
      <c r="G26" s="13"/>
      <c r="H26" s="13"/>
      <c r="I26" s="13"/>
      <c r="J26" s="13"/>
      <c r="K26" s="56"/>
      <c r="L26" s="67"/>
      <c r="M26" s="67"/>
      <c r="N26" s="67"/>
      <c r="O26" s="67"/>
      <c r="P26" s="67"/>
      <c r="Q26" s="56"/>
    </row>
    <row r="27" spans="2:18" ht="15" customHeight="1" x14ac:dyDescent="0.3">
      <c r="B27" s="13"/>
      <c r="C27" s="13"/>
      <c r="D27" s="13"/>
      <c r="E27" s="13"/>
      <c r="F27" s="13"/>
      <c r="G27" s="13"/>
      <c r="H27" s="13"/>
      <c r="I27" s="13"/>
      <c r="J27" s="13"/>
      <c r="K27" s="56"/>
      <c r="L27" s="67"/>
      <c r="M27" s="67"/>
      <c r="N27" s="67"/>
      <c r="O27" s="67"/>
      <c r="P27" s="67"/>
      <c r="Q27" s="56"/>
    </row>
    <row r="28" spans="2:18" ht="15" customHeight="1" x14ac:dyDescent="0.3">
      <c r="B28" s="13"/>
      <c r="C28" s="13"/>
      <c r="D28" s="13"/>
      <c r="E28" s="13"/>
      <c r="F28" s="13"/>
      <c r="G28" s="13"/>
      <c r="H28" s="13"/>
      <c r="I28" s="13"/>
      <c r="J28" s="13"/>
      <c r="K28" s="56"/>
      <c r="L28" s="67"/>
      <c r="M28" s="67"/>
      <c r="N28" s="67"/>
      <c r="O28" s="67"/>
      <c r="P28" s="67"/>
      <c r="Q28" s="56"/>
    </row>
    <row r="29" spans="2:18" ht="15" customHeight="1" x14ac:dyDescent="0.3">
      <c r="B29" s="13"/>
      <c r="C29" s="13"/>
      <c r="D29" s="13"/>
      <c r="E29" s="13"/>
      <c r="F29" s="13"/>
      <c r="G29" s="13"/>
      <c r="H29" s="13"/>
      <c r="I29" s="13"/>
      <c r="J29" s="13"/>
      <c r="K29" s="56"/>
      <c r="L29" s="67"/>
      <c r="M29" s="67"/>
      <c r="N29" s="67"/>
      <c r="O29" s="67"/>
      <c r="P29" s="67"/>
      <c r="Q29" s="56"/>
    </row>
    <row r="30" spans="2:18" ht="15" customHeight="1" x14ac:dyDescent="0.3">
      <c r="B30" s="13"/>
      <c r="C30" s="13"/>
      <c r="D30" s="13"/>
      <c r="E30" s="13"/>
      <c r="F30" s="13"/>
      <c r="G30" s="13"/>
      <c r="H30" s="13"/>
      <c r="I30" s="13"/>
      <c r="J30" s="13"/>
      <c r="K30" s="56"/>
      <c r="L30" s="67"/>
      <c r="M30" s="67"/>
      <c r="N30" s="67"/>
      <c r="O30" s="67"/>
      <c r="P30" s="67"/>
      <c r="Q30" s="56"/>
    </row>
    <row r="31" spans="2:18" ht="15" customHeight="1" x14ac:dyDescent="0.3">
      <c r="B31" s="13"/>
      <c r="C31" s="13"/>
      <c r="D31" s="13"/>
      <c r="E31" s="13"/>
      <c r="F31" s="13"/>
      <c r="G31" s="13"/>
      <c r="H31" s="13"/>
      <c r="I31" s="13"/>
      <c r="J31" s="13"/>
      <c r="K31" s="56"/>
      <c r="L31" s="67"/>
      <c r="M31" s="67"/>
      <c r="N31" s="67"/>
      <c r="O31" s="67"/>
      <c r="P31" s="67"/>
      <c r="Q31" s="56"/>
    </row>
    <row r="32" spans="2:18" ht="15" customHeight="1" x14ac:dyDescent="0.3">
      <c r="B32" s="13"/>
      <c r="C32" s="13"/>
      <c r="D32" s="13"/>
      <c r="E32" s="13"/>
      <c r="F32" s="13"/>
      <c r="G32" s="13"/>
      <c r="H32" s="13"/>
      <c r="I32" s="13"/>
      <c r="J32" s="13"/>
      <c r="K32" s="56"/>
      <c r="L32" s="67"/>
      <c r="M32" s="67"/>
      <c r="N32" s="67"/>
      <c r="O32" s="67"/>
      <c r="P32" s="67"/>
      <c r="Q32" s="56"/>
    </row>
    <row r="33" spans="2:17" ht="15" customHeight="1" x14ac:dyDescent="0.3">
      <c r="B33" s="13"/>
      <c r="C33" s="13"/>
      <c r="D33" s="13"/>
      <c r="E33" s="13"/>
      <c r="F33" s="13"/>
      <c r="G33" s="13"/>
      <c r="H33" s="13"/>
      <c r="I33" s="13"/>
      <c r="J33" s="13"/>
      <c r="K33" s="56"/>
      <c r="L33" s="67"/>
      <c r="M33" s="67"/>
      <c r="N33" s="67"/>
      <c r="O33" s="67"/>
      <c r="P33" s="67"/>
      <c r="Q33" s="56"/>
    </row>
    <row r="34" spans="2:17" ht="15" customHeight="1" x14ac:dyDescent="0.3">
      <c r="B34" s="13"/>
      <c r="C34" s="13"/>
      <c r="D34" s="13"/>
      <c r="E34" s="13"/>
      <c r="F34" s="13"/>
      <c r="G34" s="13"/>
      <c r="H34" s="13"/>
      <c r="I34" s="13"/>
      <c r="J34" s="13"/>
      <c r="K34" s="56"/>
      <c r="L34" s="67"/>
      <c r="M34" s="67"/>
      <c r="N34" s="67"/>
      <c r="O34" s="67"/>
      <c r="P34" s="67"/>
      <c r="Q34" s="56"/>
    </row>
    <row r="35" spans="2:17" ht="15" customHeight="1" x14ac:dyDescent="0.3">
      <c r="B35" s="13"/>
      <c r="C35" s="13"/>
      <c r="D35" s="13"/>
      <c r="E35" s="13"/>
      <c r="F35" s="13"/>
      <c r="G35" s="13"/>
      <c r="H35" s="13"/>
      <c r="I35" s="13"/>
      <c r="J35" s="13"/>
      <c r="K35" s="56"/>
      <c r="L35" s="67"/>
      <c r="M35" s="67"/>
      <c r="N35" s="67"/>
      <c r="O35" s="67"/>
      <c r="P35" s="67"/>
      <c r="Q35" s="56"/>
    </row>
    <row r="36" spans="2:17" ht="15" customHeight="1" x14ac:dyDescent="0.3">
      <c r="B36" s="13"/>
      <c r="C36" s="13"/>
      <c r="D36" s="13"/>
      <c r="E36" s="13"/>
      <c r="F36" s="13"/>
      <c r="G36" s="13"/>
      <c r="H36" s="13"/>
      <c r="I36" s="13"/>
      <c r="J36" s="13"/>
      <c r="K36" s="56"/>
      <c r="L36" s="67"/>
      <c r="M36" s="67"/>
      <c r="N36" s="67"/>
      <c r="O36" s="67"/>
      <c r="P36" s="67"/>
      <c r="Q36" s="56"/>
    </row>
    <row r="37" spans="2:17" ht="15" x14ac:dyDescent="0.3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2:17" ht="15" x14ac:dyDescent="0.3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2:17" ht="18.75" x14ac:dyDescent="0.35">
      <c r="B39" s="13"/>
      <c r="C39" s="13"/>
      <c r="D39" s="13"/>
      <c r="E39" s="13"/>
      <c r="F39" s="13"/>
      <c r="G39" s="13"/>
      <c r="H39" s="8"/>
      <c r="I39" s="13"/>
      <c r="J39" s="13"/>
      <c r="K39" s="13"/>
      <c r="L39" s="13"/>
      <c r="M39" s="13"/>
      <c r="N39" s="13"/>
      <c r="O39" s="13"/>
      <c r="P39" s="13"/>
      <c r="Q39" s="13"/>
    </row>
    <row r="40" spans="2:17" ht="18.75" x14ac:dyDescent="0.35">
      <c r="B40" s="13"/>
      <c r="C40" s="13"/>
      <c r="D40" s="13"/>
      <c r="E40" s="13"/>
      <c r="F40" s="13"/>
      <c r="G40" s="13"/>
      <c r="H40" s="8"/>
      <c r="I40" s="13"/>
      <c r="J40" s="13"/>
      <c r="K40" s="13"/>
      <c r="L40" s="13"/>
      <c r="M40" s="13"/>
      <c r="N40" s="13"/>
      <c r="O40" s="13"/>
      <c r="P40" s="13"/>
      <c r="Q40" s="13"/>
    </row>
    <row r="41" spans="2:17" ht="18.75" x14ac:dyDescent="0.35">
      <c r="B41" s="13"/>
      <c r="C41" s="13"/>
      <c r="D41" s="13"/>
      <c r="E41" s="13"/>
      <c r="F41" s="13"/>
      <c r="G41" s="13"/>
      <c r="H41" s="8"/>
      <c r="I41" s="13"/>
      <c r="J41" s="13"/>
      <c r="K41" s="13"/>
      <c r="L41" s="13"/>
      <c r="M41" s="13"/>
      <c r="N41" s="33"/>
      <c r="O41" s="13"/>
      <c r="P41" s="13"/>
      <c r="Q41" s="13"/>
    </row>
    <row r="42" spans="2:17" ht="18.75" x14ac:dyDescent="0.35">
      <c r="B42" s="13"/>
      <c r="C42" s="13"/>
      <c r="D42" s="13"/>
      <c r="E42" s="13"/>
      <c r="F42" s="13"/>
      <c r="G42" s="13"/>
      <c r="H42" s="8"/>
      <c r="I42" s="13"/>
      <c r="J42" s="13"/>
      <c r="K42" s="13"/>
      <c r="L42" s="13"/>
      <c r="M42" s="13"/>
      <c r="N42" s="13"/>
      <c r="O42" s="13"/>
      <c r="P42" s="13"/>
      <c r="Q42" s="13"/>
    </row>
    <row r="43" spans="2:17" ht="18.75" x14ac:dyDescent="0.35">
      <c r="B43" s="13"/>
      <c r="C43" s="13"/>
      <c r="D43" s="13"/>
      <c r="E43" s="13"/>
      <c r="F43" s="13"/>
      <c r="G43" s="13"/>
      <c r="H43" s="68"/>
      <c r="I43" s="13"/>
      <c r="J43" s="13"/>
      <c r="K43" s="13"/>
      <c r="L43" s="13"/>
      <c r="M43" s="13"/>
      <c r="N43" s="13"/>
      <c r="O43" s="13"/>
      <c r="P43" s="13"/>
      <c r="Q43" s="13"/>
    </row>
    <row r="46" spans="2:17" x14ac:dyDescent="0.2">
      <c r="F46" s="34"/>
    </row>
    <row r="47" spans="2:17" x14ac:dyDescent="0.2">
      <c r="E47" s="35"/>
    </row>
    <row r="48" spans="2:17" x14ac:dyDescent="0.2"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</row>
    <row r="49" spans="2:14" ht="18" x14ac:dyDescent="0.25">
      <c r="B49" s="69"/>
      <c r="C49" s="69"/>
      <c r="D49" s="70" t="s">
        <v>20</v>
      </c>
      <c r="E49" s="70"/>
      <c r="F49" s="70"/>
      <c r="G49" s="70">
        <f>91667</f>
        <v>91667</v>
      </c>
      <c r="H49" s="70"/>
      <c r="I49" s="71"/>
      <c r="J49" s="71"/>
      <c r="K49" s="71"/>
      <c r="L49" s="71"/>
      <c r="M49" s="71"/>
      <c r="N49" s="71"/>
    </row>
    <row r="50" spans="2:14" ht="18" x14ac:dyDescent="0.25">
      <c r="B50" s="69"/>
      <c r="C50" s="69"/>
      <c r="D50" s="70"/>
      <c r="E50" s="70"/>
      <c r="F50" s="70"/>
      <c r="G50" s="70"/>
      <c r="H50" s="70"/>
      <c r="I50" s="71"/>
      <c r="J50" s="71"/>
      <c r="K50" s="71"/>
      <c r="L50" s="71" t="s">
        <v>21</v>
      </c>
      <c r="M50" s="71"/>
      <c r="N50" s="71"/>
    </row>
    <row r="51" spans="2:14" ht="18" x14ac:dyDescent="0.25">
      <c r="B51" s="69"/>
      <c r="C51" s="69"/>
      <c r="D51" s="70" t="s">
        <v>22</v>
      </c>
      <c r="E51" s="70"/>
      <c r="F51" s="72">
        <f>SUM(C7:H7)</f>
        <v>226640</v>
      </c>
      <c r="G51" s="70"/>
      <c r="H51" s="70"/>
      <c r="I51" s="71"/>
      <c r="J51" s="71"/>
      <c r="K51" s="71"/>
      <c r="L51" s="71"/>
      <c r="M51" s="71"/>
      <c r="N51" s="71"/>
    </row>
    <row r="52" spans="2:14" ht="18" x14ac:dyDescent="0.25">
      <c r="B52" s="69"/>
      <c r="C52" s="69"/>
      <c r="D52" s="70">
        <v>2008</v>
      </c>
      <c r="E52" s="70"/>
      <c r="F52" s="72">
        <f>SUM(C8:H8)</f>
        <v>278871</v>
      </c>
      <c r="G52" s="70"/>
      <c r="H52" s="70"/>
      <c r="I52" s="71"/>
      <c r="J52" s="71"/>
      <c r="K52" s="71"/>
      <c r="L52" s="71"/>
      <c r="M52" s="71"/>
      <c r="N52" s="71"/>
    </row>
    <row r="53" spans="2:14" ht="18" x14ac:dyDescent="0.25">
      <c r="B53" s="69"/>
      <c r="C53" s="69"/>
      <c r="D53" s="70">
        <v>2009</v>
      </c>
      <c r="E53" s="70"/>
      <c r="F53" s="72">
        <f>SUM(C9:H9)</f>
        <v>237368</v>
      </c>
      <c r="G53" s="70"/>
      <c r="H53" s="70"/>
      <c r="I53" s="71"/>
      <c r="J53" s="71"/>
      <c r="K53" s="71"/>
      <c r="L53" s="71"/>
      <c r="M53" s="71"/>
      <c r="N53" s="71"/>
    </row>
    <row r="54" spans="2:14" ht="15" x14ac:dyDescent="0.2">
      <c r="B54" s="69"/>
      <c r="C54" s="69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</row>
    <row r="55" spans="2:14" ht="15" x14ac:dyDescent="0.2">
      <c r="B55" s="69"/>
      <c r="C55" s="69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</row>
    <row r="56" spans="2:14" ht="15" x14ac:dyDescent="0.2">
      <c r="B56" s="69"/>
      <c r="C56" s="69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</row>
    <row r="57" spans="2:14" ht="15" x14ac:dyDescent="0.2">
      <c r="B57" s="69"/>
      <c r="C57" s="69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</row>
    <row r="58" spans="2:14" x14ac:dyDescent="0.2"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</row>
    <row r="59" spans="2:14" x14ac:dyDescent="0.2"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</row>
  </sheetData>
  <mergeCells count="2">
    <mergeCell ref="B2:P2"/>
    <mergeCell ref="L26:P36"/>
  </mergeCells>
  <printOptions horizontalCentered="1"/>
  <pageMargins left="0.18" right="0.17" top="0.39370078740157483" bottom="0.98425196850393704" header="0" footer="0"/>
  <pageSetup scale="6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PAX</vt:lpstr>
      <vt:lpstr>PAX!Área_de_impresión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eduardo</cp:lastModifiedBy>
  <dcterms:created xsi:type="dcterms:W3CDTF">2026-05-04T21:43:17Z</dcterms:created>
  <dcterms:modified xsi:type="dcterms:W3CDTF">2026-05-04T21:45:59Z</dcterms:modified>
</cp:coreProperties>
</file>