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4000" windowHeight="9600"/>
  </bookViews>
  <sheets>
    <sheet name="PAX" sheetId="1" r:id="rId1"/>
  </sheets>
  <definedNames>
    <definedName name="_xlnm.Print_Area" localSheetId="0">PAX!$B$1:$P$39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O9" i="1"/>
  <c r="O8" i="1"/>
  <c r="O7" i="1"/>
  <c r="F53" i="1" l="1"/>
  <c r="F52" i="1"/>
  <c r="F51" i="1"/>
  <c r="G49" i="1"/>
  <c r="N16" i="1"/>
  <c r="N17" i="1"/>
  <c r="P8" i="1"/>
  <c r="N22" i="1" s="1"/>
  <c r="P7" i="1"/>
  <c r="N21" i="1" s="1"/>
  <c r="N15" i="1"/>
  <c r="P16" i="1" l="1"/>
  <c r="P15" i="1"/>
  <c r="N23" i="1"/>
  <c r="P22" i="1" l="1"/>
  <c r="P21" i="1"/>
</calcChain>
</file>

<file path=xl/sharedStrings.xml><?xml version="1.0" encoding="utf-8"?>
<sst xmlns="http://schemas.openxmlformats.org/spreadsheetml/2006/main" count="35" uniqueCount="23">
  <si>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</si>
  <si>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</si>
  <si>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</si>
  <si>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</si>
  <si>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</si>
  <si>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</si>
  <si>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</si>
  <si>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</si>
  <si>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</si>
  <si>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</si>
  <si>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 Año</t>
  </si>
  <si>
    <t>Preliminar 2025</t>
  </si>
  <si>
    <t>REAL 2024</t>
  </si>
  <si>
    <t>REAL 2025</t>
  </si>
  <si>
    <t xml:space="preserve">Análisis  Acum. </t>
  </si>
  <si>
    <t>Var.</t>
  </si>
  <si>
    <t>%</t>
  </si>
  <si>
    <t>Anual</t>
  </si>
  <si>
    <t>Acumulado 1er. Semestre</t>
  </si>
  <si>
    <t>REAL 2009</t>
  </si>
  <si>
    <t>PLAN</t>
  </si>
  <si>
    <t>ACUMULADOABRIL</t>
  </si>
  <si>
    <t>Al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</si>
</sst>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3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b/>
      <sz val="12"/>
      <color rgb="FF00B050"/>
      <name val="Montserrat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5" fillId="3" borderId="7" xfId="0" applyFont="1" applyFill="1" applyBorder="1"/>
    <xf numFmtId="0" fontId="9" fillId="0" borderId="8" xfId="0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9" fillId="0" borderId="9" xfId="2" applyNumberFormat="1" applyFont="1" applyBorder="1" applyAlignment="1">
      <alignment vertical="center"/>
    </xf>
    <xf numFmtId="164" fontId="9" fillId="0" borderId="10" xfId="2" applyNumberFormat="1" applyFont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64" fontId="9" fillId="3" borderId="6" xfId="2" applyNumberFormat="1" applyFont="1" applyFill="1" applyBorder="1" applyAlignment="1">
      <alignment vertical="center"/>
    </xf>
    <xf numFmtId="164" fontId="9" fillId="0" borderId="12" xfId="2" applyNumberFormat="1" applyFont="1" applyBorder="1" applyAlignment="1">
      <alignment vertical="center"/>
    </xf>
    <xf numFmtId="164" fontId="11" fillId="0" borderId="13" xfId="2" applyNumberFormat="1" applyFont="1" applyBorder="1" applyAlignment="1">
      <alignment vertical="center"/>
    </xf>
    <xf numFmtId="43" fontId="8" fillId="0" borderId="0" xfId="0" applyNumberFormat="1" applyFont="1"/>
    <xf numFmtId="0" fontId="12" fillId="0" borderId="14" xfId="0" applyFont="1" applyBorder="1" applyAlignment="1">
      <alignment vertical="center"/>
    </xf>
    <xf numFmtId="164" fontId="12" fillId="3" borderId="6" xfId="2" applyNumberFormat="1" applyFont="1" applyFill="1" applyBorder="1" applyAlignment="1">
      <alignment vertical="center"/>
    </xf>
    <xf numFmtId="164" fontId="12" fillId="0" borderId="12" xfId="2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0" fontId="15" fillId="4" borderId="8" xfId="0" applyFont="1" applyFill="1" applyBorder="1"/>
    <xf numFmtId="0" fontId="15" fillId="4" borderId="7" xfId="0" applyFont="1" applyFill="1" applyBorder="1"/>
    <xf numFmtId="0" fontId="15" fillId="4" borderId="10" xfId="0" applyFont="1" applyFill="1" applyBorder="1" applyAlignment="1">
      <alignment horizontal="center" vertical="center"/>
    </xf>
    <xf numFmtId="0" fontId="15" fillId="4" borderId="14" xfId="0" applyFont="1" applyFill="1" applyBorder="1"/>
    <xf numFmtId="0" fontId="15" fillId="4" borderId="6" xfId="0" applyFont="1" applyFill="1" applyBorder="1"/>
    <xf numFmtId="0" fontId="15" fillId="4" borderId="13" xfId="0" applyFont="1" applyFill="1" applyBorder="1" applyAlignment="1">
      <alignment horizontal="center" vertical="center"/>
    </xf>
    <xf numFmtId="0" fontId="9" fillId="0" borderId="7" xfId="0" applyFont="1" applyBorder="1"/>
    <xf numFmtId="164" fontId="9" fillId="0" borderId="7" xfId="2" applyNumberFormat="1" applyFont="1" applyBorder="1"/>
    <xf numFmtId="0" fontId="9" fillId="0" borderId="0" xfId="0" applyFont="1"/>
    <xf numFmtId="166" fontId="9" fillId="0" borderId="10" xfId="1" applyNumberFormat="1" applyFont="1" applyBorder="1"/>
    <xf numFmtId="0" fontId="11" fillId="0" borderId="11" xfId="0" applyFont="1" applyBorder="1" applyAlignment="1">
      <alignment vertical="center"/>
    </xf>
    <xf numFmtId="0" fontId="11" fillId="0" borderId="0" xfId="0" applyFont="1" applyBorder="1"/>
    <xf numFmtId="164" fontId="11" fillId="0" borderId="0" xfId="2" applyNumberFormat="1" applyFont="1" applyBorder="1"/>
    <xf numFmtId="0" fontId="11" fillId="0" borderId="0" xfId="0" applyFont="1"/>
    <xf numFmtId="166" fontId="9" fillId="0" borderId="15" xfId="1" applyNumberFormat="1" applyFont="1" applyBorder="1"/>
    <xf numFmtId="43" fontId="5" fillId="0" borderId="0" xfId="0" applyNumberFormat="1" applyFont="1" applyBorder="1" applyAlignment="1">
      <alignment vertical="center"/>
    </xf>
    <xf numFmtId="0" fontId="12" fillId="0" borderId="6" xfId="0" applyFont="1" applyBorder="1"/>
    <xf numFmtId="164" fontId="12" fillId="0" borderId="6" xfId="2" applyNumberFormat="1" applyFont="1" applyBorder="1"/>
    <xf numFmtId="166" fontId="9" fillId="0" borderId="13" xfId="1" applyNumberFormat="1" applyFont="1" applyBorder="1"/>
    <xf numFmtId="0" fontId="16" fillId="3" borderId="0" xfId="0" applyFont="1" applyFill="1" applyBorder="1"/>
    <xf numFmtId="0" fontId="15" fillId="3" borderId="0" xfId="0" applyFont="1" applyFill="1" applyBorder="1"/>
    <xf numFmtId="164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3" fontId="18" fillId="0" borderId="0" xfId="0" applyNumberFormat="1" applyFont="1"/>
    <xf numFmtId="3" fontId="0" fillId="0" borderId="0" xfId="0" applyNumberFormat="1"/>
    <xf numFmtId="166" fontId="11" fillId="0" borderId="15" xfId="1" applyNumberFormat="1" applyFont="1" applyBorder="1"/>
    <xf numFmtId="0" fontId="19" fillId="0" borderId="6" xfId="0" applyFont="1" applyBorder="1"/>
    <xf numFmtId="0" fontId="19" fillId="0" borderId="13" xfId="0" applyFont="1" applyBorder="1"/>
    <xf numFmtId="0" fontId="5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/>
    <xf numFmtId="0" fontId="2" fillId="0" borderId="0" xfId="0" applyFont="1" applyBorder="1" applyAlignment="1">
      <alignment horizontal="right"/>
    </xf>
    <xf numFmtId="0" fontId="17" fillId="3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PAX!$B$8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3724514702716996E-3"/>
                  <c:y val="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B9-44CD-B82B-8EB6285E2D3B}"/>
                </c:ext>
              </c:extLst>
            </c:dLbl>
            <c:dLbl>
              <c:idx val="1"/>
              <c:layout>
                <c:manualLayout>
                  <c:x val="1.3954085783786166E-3"/>
                  <c:y val="1.326311656086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B9-44CD-B82B-8EB6285E2D3B}"/>
                </c:ext>
              </c:extLst>
            </c:dLbl>
            <c:dLbl>
              <c:idx val="5"/>
              <c:layout>
                <c:manualLayout>
                  <c:x val="-5.1164390151814877E-17"/>
                  <c:y val="1.105259713405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B9-44CD-B82B-8EB6285E2D3B}"/>
                </c:ext>
              </c:extLst>
            </c:dLbl>
            <c:dLbl>
              <c:idx val="6"/>
              <c:layout>
                <c:manualLayout>
                  <c:x val="0"/>
                  <c:y val="1.989467484129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B9-44CD-B82B-8EB6285E2D3B}"/>
                </c:ext>
              </c:extLst>
            </c:dLbl>
            <c:dLbl>
              <c:idx val="8"/>
              <c:layout>
                <c:manualLayout>
                  <c:x val="-1.0232878030362975E-16"/>
                  <c:y val="1.10525971340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B9-44CD-B82B-8EB6285E2D3B}"/>
                </c:ext>
              </c:extLst>
            </c:dLbl>
            <c:dLbl>
              <c:idx val="10"/>
              <c:layout>
                <c:manualLayout>
                  <c:x val="1.3954085783786166E-3"/>
                  <c:y val="1.547363598767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B9-44CD-B82B-8EB6285E2D3B}"/>
                </c:ext>
              </c:extLst>
            </c:dLbl>
            <c:dLbl>
              <c:idx val="11"/>
              <c:layout>
                <c:manualLayout>
                  <c:x val="-1.0232878030362975E-16"/>
                  <c:y val="8.842077707242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B9-44CD-B82B-8EB6285E2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PAX!$C$8:$N$8</c:f>
              <c:numCache>
                <c:formatCode>_-* #,##0_-;\-* #,##0_-;_-* "-"??_-;_-@_-</c:formatCode>
                <c:ptCount val="12"/>
                <c:pt idx="0">
                  <c:v>72889</c:v>
                </c:pt>
                <c:pt idx="1">
                  <c:v>49463</c:v>
                </c:pt>
                <c:pt idx="2">
                  <c:v>54924</c:v>
                </c:pt>
                <c:pt idx="3">
                  <c:v>61195</c:v>
                </c:pt>
                <c:pt idx="4">
                  <c:v>28573</c:v>
                </c:pt>
                <c:pt idx="5">
                  <c:v>18591</c:v>
                </c:pt>
                <c:pt idx="6">
                  <c:v>23636</c:v>
                </c:pt>
                <c:pt idx="7">
                  <c:v>18686</c:v>
                </c:pt>
                <c:pt idx="8">
                  <c:v>19432</c:v>
                </c:pt>
                <c:pt idx="9">
                  <c:v>55912</c:v>
                </c:pt>
                <c:pt idx="10">
                  <c:v>70396</c:v>
                </c:pt>
                <c:pt idx="11">
                  <c:v>74449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B9-44CD-B82B-8EB6285E2D3B}"/>
            </c:ext>
          </c:extLst>
        </c:ser>
        <c:ser>
          <c:idx val="2"/>
          <c:order val="2"/>
          <c:tx>
            <c:strRef>
              <c:f>PAX!$B$9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PAX!$C$9:$N$9</c:f>
              <c:numCache>
                <c:formatCode>_-* #,##0_-;\-* #,##0_-;_-* "-"??_-;_-@_-</c:formatCode>
                <c:ptCount val="12"/>
                <c:pt idx="0">
                  <c:v>64005</c:v>
                </c:pt>
                <c:pt idx="1">
                  <c:v>43788</c:v>
                </c:pt>
                <c:pt idx="2">
                  <c:v>63434</c:v>
                </c:pt>
                <c:pt idx="3">
                  <c:v>65953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B9-44CD-B82B-8EB6285E2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7600"/>
        <c:axId val="220464856"/>
      </c:barChart>
      <c:lineChart>
        <c:grouping val="standard"/>
        <c:varyColors val="0"/>
        <c:ser>
          <c:idx val="0"/>
          <c:order val="0"/>
          <c:tx>
            <c:strRef>
              <c:f>PAX!$B$7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B9-44CD-B82B-8EB6285E2D3B}"/>
                </c:ext>
              </c:extLst>
            </c:dLbl>
            <c:dLbl>
              <c:idx val="1"/>
              <c:layout>
                <c:manualLayout>
                  <c:x val="-4.1160267949211987E-2"/>
                  <c:y val="-3.0165931683461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2B9-44CD-B82B-8EB6285E2D3B}"/>
                </c:ext>
              </c:extLst>
            </c:dLbl>
            <c:dLbl>
              <c:idx val="2"/>
              <c:layout>
                <c:manualLayout>
                  <c:x val="-2.6865350873289541E-2"/>
                  <c:y val="1.911333454940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2B9-44CD-B82B-8EB6285E2D3B}"/>
                </c:ext>
              </c:extLst>
            </c:dLbl>
            <c:dLbl>
              <c:idx val="3"/>
              <c:layout>
                <c:manualLayout>
                  <c:x val="6.977042891893083E-3"/>
                  <c:y val="-1.98946748412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2B9-44CD-B82B-8EB6285E2D3B}"/>
                </c:ext>
              </c:extLst>
            </c:dLbl>
            <c:dLbl>
              <c:idx val="5"/>
              <c:layout>
                <c:manualLayout>
                  <c:x val="2.7908171567572332E-3"/>
                  <c:y val="-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2B9-44CD-B82B-8EB6285E2D3B}"/>
                </c:ext>
              </c:extLst>
            </c:dLbl>
            <c:dLbl>
              <c:idx val="7"/>
              <c:layout>
                <c:manualLayout>
                  <c:x val="-1.0232878030362975E-16"/>
                  <c:y val="1.768415541448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2B9-44CD-B82B-8EB6285E2D3B}"/>
                </c:ext>
              </c:extLst>
            </c:dLbl>
            <c:dLbl>
              <c:idx val="9"/>
              <c:layout>
                <c:manualLayout>
                  <c:x val="-1.5481343991618902E-3"/>
                  <c:y val="2.850247230062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2B9-44CD-B82B-8EB6285E2D3B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2B9-44CD-B82B-8EB6285E2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PAX!$C$7:$N$7</c:f>
              <c:numCache>
                <c:formatCode>_-* #,##0_-;\-* #,##0_-;_-* "-"??_-;_-@_-</c:formatCode>
                <c:ptCount val="12"/>
                <c:pt idx="0">
                  <c:v>56724</c:v>
                </c:pt>
                <c:pt idx="1">
                  <c:v>56724</c:v>
                </c:pt>
                <c:pt idx="2">
                  <c:v>59022</c:v>
                </c:pt>
                <c:pt idx="3">
                  <c:v>67504</c:v>
                </c:pt>
                <c:pt idx="4">
                  <c:v>25273</c:v>
                </c:pt>
                <c:pt idx="5">
                  <c:v>16024</c:v>
                </c:pt>
                <c:pt idx="6">
                  <c:v>16530</c:v>
                </c:pt>
                <c:pt idx="7">
                  <c:v>16024</c:v>
                </c:pt>
                <c:pt idx="8">
                  <c:v>22130</c:v>
                </c:pt>
                <c:pt idx="9">
                  <c:v>46476</c:v>
                </c:pt>
                <c:pt idx="10">
                  <c:v>37768</c:v>
                </c:pt>
                <c:pt idx="11">
                  <c:v>43504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B9-44CD-B82B-8EB6285E2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7600"/>
        <c:axId val="220464856"/>
      </c:lineChart>
      <c:catAx>
        <c:axId val="2204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76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34</xdr:row>
      <xdr:rowOff>114300</xdr:rowOff>
    </xdr:from>
    <xdr:to>
      <xdr:col>10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297657</xdr:colOff>
      <xdr:row>10</xdr:row>
      <xdr:rowOff>57150</xdr:rowOff>
    </xdr:from>
    <xdr:to>
      <xdr:col>10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619125</xdr:colOff>
      <xdr:row>1</xdr:row>
      <xdr:rowOff>178594</xdr:rowOff>
    </xdr:from>
    <xdr:to>
      <xdr:col>4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0</xdr:colOff>
      <xdr:row>0</xdr:row>
      <xdr:rowOff>190501</xdr:rowOff>
    </xdr:from>
    <xdr:to>
      <xdr:col>5</xdr:col>
      <xdr:colOff>0</xdr:colOff>
      <xdr:row>2</xdr:row>
      <xdr:rowOff>51174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1"/>
          <a:ext cx="4471147" cy="1014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9"/>
  <sheetViews>
    <sheetView showGridLines="0" tabSelected="1" zoomScale="85" zoomScaleNormal="85" workbookViewId="0">
      <selection activeCell="R12" sqref="R12"/>
    </sheetView>
  </sheetViews>
  <sheetFormatPr baseColWidth="10" defaultColWidth="11.42578125" defaultRowHeight="12.75" x14ac:dyDescent="0.2"/>
  <cols>
    <col min="2" max="2" width="20.85546875" customWidth="1"/>
    <col min="3" max="3" width="14.28515625" customWidth="1"/>
    <col min="4" max="4" width="16.5703125" customWidth="1"/>
    <col min="5" max="5" width="15.28515625" customWidth="1"/>
    <col min="6" max="6" width="12.7109375" customWidth="1"/>
    <col min="7" max="7" width="13.5703125" customWidth="1"/>
    <col min="8" max="8" width="13.85546875" customWidth="1"/>
    <col min="9" max="9" width="12.85546875" customWidth="1"/>
    <col min="10" max="10" width="13" customWidth="1"/>
    <col min="11" max="11" width="12.7109375" customWidth="1"/>
    <col min="12" max="12" width="13" customWidth="1"/>
    <col min="13" max="13" width="13.5703125" customWidth="1"/>
    <col min="14" max="14" width="19.85546875" customWidth="1"/>
    <col min="15" max="15" width="14" customWidth="1"/>
    <col min="16" max="16" width="15.28515625" customWidth="1"/>
    <col min="17" max="17" width="13.140625" customWidth="1"/>
  </cols>
  <sheetData>
    <row r="1" spans="2:19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</row>
    <row r="2" spans="2:19" ht="42" customHeight="1" x14ac:dyDescent="0.5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3"/>
    </row>
    <row r="3" spans="2:19" ht="6.75" customHeight="1" thickBot="1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9" ht="15" customHeight="1" thickTop="1" x14ac:dyDescent="0.2">
      <c r="B4" s="2"/>
      <c r="C4" s="2"/>
      <c r="D4" s="2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19" ht="26.25" customHeight="1" x14ac:dyDescent="0.35">
      <c r="B5" s="7"/>
      <c r="C5" s="8" t="s">
        <v>1</v>
      </c>
      <c r="D5" s="9" t="s">
        <v>2</v>
      </c>
      <c r="E5" s="9" t="s">
        <v>3</v>
      </c>
      <c r="F5" s="9" t="s">
        <v>4</v>
      </c>
      <c r="G5" s="9" t="s">
        <v>3</v>
      </c>
      <c r="H5" s="9" t="s">
        <v>5</v>
      </c>
      <c r="I5" s="9" t="s">
        <v>5</v>
      </c>
      <c r="J5" s="9" t="s">
        <v>4</v>
      </c>
      <c r="K5" s="9" t="s">
        <v>6</v>
      </c>
      <c r="L5" s="9" t="s">
        <v>7</v>
      </c>
      <c r="M5" s="9" t="s">
        <v>8</v>
      </c>
      <c r="N5" s="10" t="s">
        <v>9</v>
      </c>
      <c r="O5" s="11" t="s">
        <v>21</v>
      </c>
      <c r="P5" s="11" t="s">
        <v>10</v>
      </c>
      <c r="Q5" s="12"/>
    </row>
    <row r="6" spans="2:19" ht="15" customHeight="1" x14ac:dyDescent="0.3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7"/>
      <c r="Q6" s="12"/>
    </row>
    <row r="7" spans="2:19" ht="18" customHeight="1" x14ac:dyDescent="0.3">
      <c r="B7" s="16" t="s">
        <v>11</v>
      </c>
      <c r="C7" s="17">
        <v>56724</v>
      </c>
      <c r="D7" s="17">
        <v>56724</v>
      </c>
      <c r="E7" s="17">
        <v>59022</v>
      </c>
      <c r="F7" s="17">
        <v>67504</v>
      </c>
      <c r="G7" s="17">
        <v>25273</v>
      </c>
      <c r="H7" s="17">
        <v>16024</v>
      </c>
      <c r="I7" s="17">
        <v>16530</v>
      </c>
      <c r="J7" s="17">
        <v>16024</v>
      </c>
      <c r="K7" s="17">
        <v>22130</v>
      </c>
      <c r="L7" s="17">
        <v>46476</v>
      </c>
      <c r="M7" s="17">
        <v>37768</v>
      </c>
      <c r="N7" s="17">
        <v>43504</v>
      </c>
      <c r="O7" s="18">
        <f>SUM(C7,D7:F7)</f>
        <v>239974</v>
      </c>
      <c r="P7" s="19">
        <f>C7+D7+E7+F7+G7+H7+I7+J7+K7+L7+M7+N7</f>
        <v>463703</v>
      </c>
      <c r="Q7" s="12"/>
    </row>
    <row r="8" spans="2:19" ht="18" customHeight="1" x14ac:dyDescent="0.3">
      <c r="B8" s="20" t="s">
        <v>12</v>
      </c>
      <c r="C8" s="21">
        <v>72889</v>
      </c>
      <c r="D8" s="21">
        <v>49463</v>
      </c>
      <c r="E8" s="21">
        <v>54924</v>
      </c>
      <c r="F8" s="21">
        <v>61195</v>
      </c>
      <c r="G8" s="21">
        <v>28573</v>
      </c>
      <c r="H8" s="21">
        <v>18591</v>
      </c>
      <c r="I8" s="21">
        <v>23636</v>
      </c>
      <c r="J8" s="21">
        <v>18686</v>
      </c>
      <c r="K8" s="21">
        <v>19432</v>
      </c>
      <c r="L8" s="21">
        <v>55912</v>
      </c>
      <c r="M8" s="21">
        <v>70396</v>
      </c>
      <c r="N8" s="21">
        <v>74449</v>
      </c>
      <c r="O8" s="22">
        <f>SUM(C8,D8:F8)</f>
        <v>238471</v>
      </c>
      <c r="P8" s="23">
        <f>C8+D8+E8+F8+G8+H8+I8+J8+K8+L8+M8+N8</f>
        <v>548146</v>
      </c>
      <c r="Q8" s="24"/>
    </row>
    <row r="9" spans="2:19" ht="18" customHeight="1" x14ac:dyDescent="0.45">
      <c r="B9" s="25" t="s">
        <v>13</v>
      </c>
      <c r="C9" s="26">
        <v>64005</v>
      </c>
      <c r="D9" s="26">
        <v>43788</v>
      </c>
      <c r="E9" s="26">
        <v>63434</v>
      </c>
      <c r="F9" s="26">
        <v>65953</v>
      </c>
      <c r="G9" s="26"/>
      <c r="H9" s="26"/>
      <c r="I9" s="26"/>
      <c r="J9" s="26"/>
      <c r="K9" s="26"/>
      <c r="L9" s="26"/>
      <c r="M9" s="26"/>
      <c r="N9" s="26"/>
      <c r="O9" s="22">
        <f>+SUM(C9:F9)</f>
        <v>237180</v>
      </c>
      <c r="P9" s="27">
        <f>+SUM(C9:N9)</f>
        <v>237180</v>
      </c>
      <c r="Q9" s="28"/>
    </row>
    <row r="10" spans="2:19" ht="15" customHeight="1" x14ac:dyDescent="0.3"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4"/>
      <c r="P10" s="31"/>
      <c r="Q10" s="31"/>
      <c r="R10" s="32"/>
      <c r="S10" s="33"/>
    </row>
    <row r="11" spans="2:19" ht="15" x14ac:dyDescent="0.3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34"/>
      <c r="M11" s="24"/>
      <c r="N11" s="30"/>
      <c r="O11" s="24"/>
      <c r="P11" s="24"/>
      <c r="Q11" s="31"/>
      <c r="R11" s="32"/>
    </row>
    <row r="12" spans="2:19" ht="15" x14ac:dyDescent="0.3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4"/>
      <c r="P12" s="12"/>
      <c r="Q12" s="31"/>
    </row>
    <row r="13" spans="2:19" ht="17.25" customHeight="1" x14ac:dyDescent="0.3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35" t="s">
        <v>14</v>
      </c>
      <c r="M13" s="36"/>
      <c r="N13" s="36"/>
      <c r="O13" s="36"/>
      <c r="P13" s="37" t="s">
        <v>15</v>
      </c>
      <c r="Q13" s="31"/>
    </row>
    <row r="14" spans="2:19" ht="17.25" customHeight="1" x14ac:dyDescent="0.3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38" t="s">
        <v>22</v>
      </c>
      <c r="M14" s="39"/>
      <c r="N14" s="39"/>
      <c r="O14" s="39"/>
      <c r="P14" s="40" t="s">
        <v>16</v>
      </c>
      <c r="Q14" s="12"/>
    </row>
    <row r="15" spans="2:19" ht="18.75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6" t="s">
        <v>11</v>
      </c>
      <c r="M15" s="41"/>
      <c r="N15" s="42">
        <f>O7</f>
        <v>239974</v>
      </c>
      <c r="O15" s="43"/>
      <c r="P15" s="44">
        <f>(N17-N15)/N15</f>
        <v>-1.1642927983864919E-2</v>
      </c>
      <c r="Q15" s="31"/>
    </row>
    <row r="16" spans="2:19" ht="18.75" x14ac:dyDescent="0.3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45" t="s">
        <v>12</v>
      </c>
      <c r="M16" s="46"/>
      <c r="N16" s="47">
        <f>O8</f>
        <v>238471</v>
      </c>
      <c r="O16" s="48"/>
      <c r="P16" s="49">
        <f>(N17-N16)/N16</f>
        <v>-5.4136561678359216E-3</v>
      </c>
      <c r="Q16" s="50"/>
    </row>
    <row r="17" spans="2:18" ht="18.75" x14ac:dyDescent="0.3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25" t="s">
        <v>13</v>
      </c>
      <c r="M17" s="51"/>
      <c r="N17" s="52">
        <f>O9</f>
        <v>237180</v>
      </c>
      <c r="O17" s="51"/>
      <c r="P17" s="53"/>
      <c r="Q17" s="50"/>
    </row>
    <row r="18" spans="2:18" ht="18.75" x14ac:dyDescent="0.35">
      <c r="B18" s="12"/>
      <c r="C18" s="12"/>
      <c r="D18" s="12"/>
      <c r="E18" s="12"/>
      <c r="F18" s="12"/>
      <c r="G18" s="12"/>
      <c r="H18" s="12"/>
      <c r="I18" s="12"/>
      <c r="J18" s="12"/>
      <c r="K18" s="54"/>
      <c r="L18" s="55"/>
      <c r="M18" s="55"/>
      <c r="N18" s="55"/>
      <c r="O18" s="55"/>
      <c r="P18" s="55"/>
      <c r="Q18" s="56"/>
    </row>
    <row r="19" spans="2:18" ht="18.75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54"/>
      <c r="L19" s="35" t="s">
        <v>14</v>
      </c>
      <c r="M19" s="36"/>
      <c r="N19" s="36"/>
      <c r="O19" s="36"/>
      <c r="P19" s="37" t="s">
        <v>15</v>
      </c>
      <c r="Q19" s="57"/>
    </row>
    <row r="20" spans="2:18" ht="18.75" x14ac:dyDescent="0.35">
      <c r="B20" s="12"/>
      <c r="C20" s="12"/>
      <c r="D20" s="12"/>
      <c r="E20" s="12"/>
      <c r="F20" s="12"/>
      <c r="G20" s="12"/>
      <c r="H20" s="12"/>
      <c r="I20" s="12"/>
      <c r="J20" s="12"/>
      <c r="K20" s="54"/>
      <c r="L20" s="38" t="s">
        <v>17</v>
      </c>
      <c r="M20" s="39"/>
      <c r="N20" s="39"/>
      <c r="O20" s="39"/>
      <c r="P20" s="40" t="s">
        <v>16</v>
      </c>
      <c r="Q20" s="57"/>
      <c r="R20" s="58"/>
    </row>
    <row r="21" spans="2:18" ht="17.25" customHeight="1" x14ac:dyDescent="0.35">
      <c r="B21" s="12"/>
      <c r="C21" s="12"/>
      <c r="D21" s="12"/>
      <c r="E21" s="12"/>
      <c r="F21" s="12"/>
      <c r="G21" s="12"/>
      <c r="H21" s="12"/>
      <c r="I21" s="12"/>
      <c r="J21" s="12"/>
      <c r="K21" s="54"/>
      <c r="L21" s="16" t="s">
        <v>11</v>
      </c>
      <c r="M21" s="41"/>
      <c r="N21" s="42">
        <f>P7</f>
        <v>463703</v>
      </c>
      <c r="O21" s="43"/>
      <c r="P21" s="44">
        <f>(N23-N21)/N21</f>
        <v>-0.48850880843988503</v>
      </c>
      <c r="Q21" s="57"/>
      <c r="R21" s="59"/>
    </row>
    <row r="22" spans="2:18" ht="15.75" customHeight="1" x14ac:dyDescent="0.35">
      <c r="B22" s="12"/>
      <c r="C22" s="12"/>
      <c r="D22" s="12"/>
      <c r="E22" s="12"/>
      <c r="F22" s="12"/>
      <c r="G22" s="12"/>
      <c r="H22" s="12"/>
      <c r="I22" s="12"/>
      <c r="J22" s="12"/>
      <c r="K22" s="54"/>
      <c r="L22" s="45" t="s">
        <v>12</v>
      </c>
      <c r="M22" s="46"/>
      <c r="N22" s="47">
        <f>P8</f>
        <v>548146</v>
      </c>
      <c r="O22" s="48"/>
      <c r="P22" s="60">
        <f>(N23-N22)/N22</f>
        <v>-0.56730506106037437</v>
      </c>
      <c r="Q22" s="57"/>
    </row>
    <row r="23" spans="2:18" ht="15.75" customHeight="1" x14ac:dyDescent="0.35">
      <c r="B23" s="12"/>
      <c r="C23" s="12"/>
      <c r="D23" s="12"/>
      <c r="E23" s="12"/>
      <c r="F23" s="12"/>
      <c r="G23" s="12"/>
      <c r="H23" s="12"/>
      <c r="I23" s="12"/>
      <c r="J23" s="12"/>
      <c r="K23" s="54"/>
      <c r="L23" s="25" t="s">
        <v>13</v>
      </c>
      <c r="M23" s="51"/>
      <c r="N23" s="52">
        <f>P9</f>
        <v>237180</v>
      </c>
      <c r="O23" s="61"/>
      <c r="P23" s="62"/>
      <c r="Q23" s="57"/>
    </row>
    <row r="24" spans="2:18" ht="17.25" customHeight="1" x14ac:dyDescent="0.3">
      <c r="B24" s="12"/>
      <c r="C24" s="12"/>
      <c r="D24" s="12"/>
      <c r="E24" s="12"/>
      <c r="F24" s="12"/>
      <c r="G24" s="12"/>
      <c r="H24" s="12"/>
      <c r="I24" s="12"/>
      <c r="J24" s="12"/>
      <c r="K24" s="54"/>
      <c r="L24" s="63"/>
      <c r="M24" s="63"/>
      <c r="N24" s="63"/>
      <c r="O24" s="63"/>
      <c r="P24" s="63"/>
      <c r="Q24" s="57"/>
    </row>
    <row r="25" spans="2:18" ht="12.75" customHeight="1" x14ac:dyDescent="0.3">
      <c r="B25" s="12"/>
      <c r="C25" s="12"/>
      <c r="D25" s="12"/>
      <c r="E25" s="12"/>
      <c r="F25" s="12"/>
      <c r="G25" s="12"/>
      <c r="H25" s="12"/>
      <c r="I25" s="12"/>
      <c r="J25" s="12"/>
      <c r="K25" s="54"/>
      <c r="L25" s="64"/>
      <c r="M25" s="64"/>
      <c r="N25" s="64"/>
      <c r="O25" s="64"/>
      <c r="P25" s="64"/>
      <c r="Q25" s="54"/>
    </row>
    <row r="26" spans="2:18" ht="15" customHeigh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54"/>
      <c r="L26" s="71"/>
      <c r="M26" s="71"/>
      <c r="N26" s="71"/>
      <c r="O26" s="71"/>
      <c r="P26" s="71"/>
      <c r="Q26" s="54"/>
    </row>
    <row r="27" spans="2:18" ht="15" customHeight="1" x14ac:dyDescent="0.3">
      <c r="B27" s="12"/>
      <c r="C27" s="12"/>
      <c r="D27" s="12"/>
      <c r="E27" s="12"/>
      <c r="F27" s="12"/>
      <c r="G27" s="12"/>
      <c r="H27" s="12"/>
      <c r="I27" s="12"/>
      <c r="J27" s="12"/>
      <c r="K27" s="54"/>
      <c r="L27" s="71"/>
      <c r="M27" s="71"/>
      <c r="N27" s="71"/>
      <c r="O27" s="71"/>
      <c r="P27" s="71"/>
      <c r="Q27" s="54"/>
    </row>
    <row r="28" spans="2:18" ht="15" customHeight="1" x14ac:dyDescent="0.3">
      <c r="B28" s="12"/>
      <c r="C28" s="12"/>
      <c r="D28" s="12"/>
      <c r="E28" s="12"/>
      <c r="F28" s="12"/>
      <c r="G28" s="12"/>
      <c r="H28" s="12"/>
      <c r="I28" s="12"/>
      <c r="J28" s="12"/>
      <c r="K28" s="54"/>
      <c r="L28" s="71"/>
      <c r="M28" s="71"/>
      <c r="N28" s="71"/>
      <c r="O28" s="71"/>
      <c r="P28" s="71"/>
      <c r="Q28" s="54"/>
    </row>
    <row r="29" spans="2:18" ht="15" customHeight="1" x14ac:dyDescent="0.3">
      <c r="B29" s="12"/>
      <c r="C29" s="12"/>
      <c r="D29" s="12"/>
      <c r="E29" s="12"/>
      <c r="F29" s="12"/>
      <c r="G29" s="12"/>
      <c r="H29" s="12"/>
      <c r="I29" s="12"/>
      <c r="J29" s="12"/>
      <c r="K29" s="54"/>
      <c r="L29" s="71"/>
      <c r="M29" s="71"/>
      <c r="N29" s="71"/>
      <c r="O29" s="71"/>
      <c r="P29" s="71"/>
      <c r="Q29" s="54"/>
    </row>
    <row r="30" spans="2:18" ht="15" customHeight="1" x14ac:dyDescent="0.3">
      <c r="B30" s="12"/>
      <c r="C30" s="12"/>
      <c r="D30" s="12"/>
      <c r="E30" s="12"/>
      <c r="F30" s="12"/>
      <c r="G30" s="12"/>
      <c r="H30" s="12"/>
      <c r="I30" s="12"/>
      <c r="J30" s="12"/>
      <c r="K30" s="54"/>
      <c r="L30" s="71"/>
      <c r="M30" s="71"/>
      <c r="N30" s="71"/>
      <c r="O30" s="71"/>
      <c r="P30" s="71"/>
      <c r="Q30" s="54"/>
    </row>
    <row r="31" spans="2:18" ht="15" customHeight="1" x14ac:dyDescent="0.3">
      <c r="B31" s="12"/>
      <c r="C31" s="12"/>
      <c r="D31" s="12"/>
      <c r="E31" s="12"/>
      <c r="F31" s="12"/>
      <c r="G31" s="12"/>
      <c r="H31" s="12"/>
      <c r="I31" s="12"/>
      <c r="J31" s="12"/>
      <c r="K31" s="54"/>
      <c r="L31" s="71"/>
      <c r="M31" s="71"/>
      <c r="N31" s="71"/>
      <c r="O31" s="71"/>
      <c r="P31" s="71"/>
      <c r="Q31" s="54"/>
    </row>
    <row r="32" spans="2:18" ht="15" customHeight="1" x14ac:dyDescent="0.3">
      <c r="B32" s="12"/>
      <c r="C32" s="12"/>
      <c r="D32" s="12"/>
      <c r="E32" s="12"/>
      <c r="F32" s="12"/>
      <c r="G32" s="12"/>
      <c r="H32" s="12"/>
      <c r="I32" s="12"/>
      <c r="J32" s="12"/>
      <c r="K32" s="54"/>
      <c r="L32" s="71"/>
      <c r="M32" s="71"/>
      <c r="N32" s="71"/>
      <c r="O32" s="71"/>
      <c r="P32" s="71"/>
      <c r="Q32" s="54"/>
    </row>
    <row r="33" spans="2:17" ht="15" customHeight="1" x14ac:dyDescent="0.3">
      <c r="B33" s="12"/>
      <c r="C33" s="12"/>
      <c r="D33" s="12"/>
      <c r="E33" s="12"/>
      <c r="F33" s="12"/>
      <c r="G33" s="12"/>
      <c r="H33" s="12"/>
      <c r="I33" s="12"/>
      <c r="J33" s="12"/>
      <c r="K33" s="54"/>
      <c r="L33" s="71"/>
      <c r="M33" s="71"/>
      <c r="N33" s="71"/>
      <c r="O33" s="71"/>
      <c r="P33" s="71"/>
      <c r="Q33" s="54"/>
    </row>
    <row r="34" spans="2:17" ht="15" customHeight="1" x14ac:dyDescent="0.3">
      <c r="B34" s="12"/>
      <c r="C34" s="12"/>
      <c r="D34" s="12"/>
      <c r="E34" s="12"/>
      <c r="F34" s="12"/>
      <c r="G34" s="12"/>
      <c r="H34" s="12"/>
      <c r="I34" s="12"/>
      <c r="J34" s="12"/>
      <c r="K34" s="54"/>
      <c r="L34" s="71"/>
      <c r="M34" s="71"/>
      <c r="N34" s="71"/>
      <c r="O34" s="71"/>
      <c r="P34" s="71"/>
      <c r="Q34" s="54"/>
    </row>
    <row r="35" spans="2:17" ht="15" customHeight="1" x14ac:dyDescent="0.3">
      <c r="B35" s="12"/>
      <c r="C35" s="12"/>
      <c r="D35" s="12"/>
      <c r="E35" s="12"/>
      <c r="F35" s="12"/>
      <c r="G35" s="12"/>
      <c r="H35" s="12"/>
      <c r="I35" s="12"/>
      <c r="J35" s="12"/>
      <c r="K35" s="54"/>
      <c r="L35" s="71"/>
      <c r="M35" s="71"/>
      <c r="N35" s="71"/>
      <c r="O35" s="71"/>
      <c r="P35" s="71"/>
      <c r="Q35" s="54"/>
    </row>
    <row r="36" spans="2:17" ht="15" customHeight="1" x14ac:dyDescent="0.3">
      <c r="B36" s="12"/>
      <c r="C36" s="12"/>
      <c r="D36" s="12"/>
      <c r="E36" s="12"/>
      <c r="F36" s="12"/>
      <c r="G36" s="12"/>
      <c r="H36" s="12"/>
      <c r="I36" s="12"/>
      <c r="J36" s="12"/>
      <c r="K36" s="54"/>
      <c r="L36" s="71"/>
      <c r="M36" s="71"/>
      <c r="N36" s="71"/>
      <c r="O36" s="71"/>
      <c r="P36" s="71"/>
      <c r="Q36" s="54"/>
    </row>
    <row r="37" spans="2:17" ht="15" x14ac:dyDescent="0.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2:17" ht="15" x14ac:dyDescent="0.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2:17" ht="18.75" x14ac:dyDescent="0.35">
      <c r="B39" s="12"/>
      <c r="C39" s="12"/>
      <c r="D39" s="12"/>
      <c r="E39" s="12"/>
      <c r="F39" s="12"/>
      <c r="G39" s="12"/>
      <c r="H39" s="7"/>
      <c r="I39" s="12"/>
      <c r="J39" s="12"/>
      <c r="K39" s="12"/>
      <c r="L39" s="12"/>
      <c r="M39" s="12"/>
      <c r="N39" s="12"/>
      <c r="O39" s="12"/>
      <c r="P39" s="12"/>
      <c r="Q39" s="12"/>
    </row>
    <row r="40" spans="2:17" ht="18.75" x14ac:dyDescent="0.35">
      <c r="B40" s="12"/>
      <c r="C40" s="12"/>
      <c r="D40" s="12"/>
      <c r="E40" s="12"/>
      <c r="F40" s="12"/>
      <c r="G40" s="12"/>
      <c r="H40" s="7"/>
      <c r="I40" s="12"/>
      <c r="J40" s="12"/>
      <c r="K40" s="12"/>
      <c r="L40" s="12"/>
      <c r="M40" s="12"/>
      <c r="N40" s="12"/>
      <c r="O40" s="12"/>
      <c r="P40" s="12"/>
      <c r="Q40" s="12"/>
    </row>
    <row r="41" spans="2:17" ht="18.75" x14ac:dyDescent="0.35">
      <c r="B41" s="12"/>
      <c r="C41" s="12"/>
      <c r="D41" s="12"/>
      <c r="E41" s="12"/>
      <c r="F41" s="12"/>
      <c r="G41" s="12"/>
      <c r="H41" s="7"/>
      <c r="I41" s="12"/>
      <c r="J41" s="12"/>
      <c r="K41" s="12"/>
      <c r="L41" s="12"/>
      <c r="M41" s="12"/>
      <c r="N41" s="31"/>
      <c r="O41" s="12"/>
      <c r="P41" s="12"/>
      <c r="Q41" s="12"/>
    </row>
    <row r="42" spans="2:17" ht="18.75" x14ac:dyDescent="0.35">
      <c r="B42" s="12"/>
      <c r="C42" s="12"/>
      <c r="D42" s="12"/>
      <c r="E42" s="12"/>
      <c r="F42" s="12"/>
      <c r="G42" s="12"/>
      <c r="H42" s="7"/>
      <c r="I42" s="12"/>
      <c r="J42" s="12"/>
      <c r="K42" s="12"/>
      <c r="L42" s="12"/>
      <c r="M42" s="12"/>
      <c r="N42" s="12"/>
      <c r="O42" s="12"/>
      <c r="P42" s="12"/>
      <c r="Q42" s="12"/>
    </row>
    <row r="43" spans="2:17" ht="18.75" x14ac:dyDescent="0.35">
      <c r="B43" s="12"/>
      <c r="C43" s="12"/>
      <c r="D43" s="12"/>
      <c r="E43" s="12"/>
      <c r="F43" s="12"/>
      <c r="G43" s="12"/>
      <c r="H43" s="65"/>
      <c r="I43" s="12"/>
      <c r="J43" s="12"/>
      <c r="K43" s="12"/>
      <c r="L43" s="12"/>
      <c r="M43" s="12"/>
      <c r="N43" s="12"/>
      <c r="O43" s="12"/>
      <c r="P43" s="12"/>
      <c r="Q43" s="12"/>
    </row>
    <row r="46" spans="2:17" x14ac:dyDescent="0.2">
      <c r="F46" s="32"/>
    </row>
    <row r="47" spans="2:17" x14ac:dyDescent="0.2">
      <c r="E47" s="33"/>
    </row>
    <row r="48" spans="2:17" x14ac:dyDescent="0.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2:14" ht="18" x14ac:dyDescent="0.25">
      <c r="B49" s="66"/>
      <c r="C49" s="66"/>
      <c r="D49" s="67" t="s">
        <v>18</v>
      </c>
      <c r="E49" s="67"/>
      <c r="F49" s="67"/>
      <c r="G49" s="67">
        <f>91667</f>
        <v>91667</v>
      </c>
      <c r="H49" s="67"/>
      <c r="I49" s="68"/>
      <c r="J49" s="68"/>
      <c r="K49" s="68"/>
      <c r="L49" s="68"/>
      <c r="M49" s="68"/>
      <c r="N49" s="68"/>
    </row>
    <row r="50" spans="2:14" ht="18" x14ac:dyDescent="0.25">
      <c r="B50" s="66"/>
      <c r="C50" s="66"/>
      <c r="D50" s="67"/>
      <c r="E50" s="67"/>
      <c r="F50" s="67"/>
      <c r="G50" s="67"/>
      <c r="H50" s="67"/>
      <c r="I50" s="68"/>
      <c r="J50" s="68"/>
      <c r="K50" s="68"/>
      <c r="L50" s="68" t="s">
        <v>19</v>
      </c>
      <c r="M50" s="68"/>
      <c r="N50" s="68"/>
    </row>
    <row r="51" spans="2:14" ht="18" x14ac:dyDescent="0.25">
      <c r="B51" s="66"/>
      <c r="C51" s="66"/>
      <c r="D51" s="67" t="s">
        <v>20</v>
      </c>
      <c r="E51" s="67"/>
      <c r="F51" s="69">
        <f>SUM(C7:H7)</f>
        <v>281271</v>
      </c>
      <c r="G51" s="67"/>
      <c r="H51" s="67"/>
      <c r="I51" s="68"/>
      <c r="J51" s="68"/>
      <c r="K51" s="68"/>
      <c r="L51" s="68"/>
      <c r="M51" s="68"/>
      <c r="N51" s="68"/>
    </row>
    <row r="52" spans="2:14" ht="18" x14ac:dyDescent="0.25">
      <c r="B52" s="66"/>
      <c r="C52" s="66"/>
      <c r="D52" s="67">
        <v>2008</v>
      </c>
      <c r="E52" s="67"/>
      <c r="F52" s="69">
        <f>SUM(C8:H8)</f>
        <v>285635</v>
      </c>
      <c r="G52" s="67"/>
      <c r="H52" s="67"/>
      <c r="I52" s="68"/>
      <c r="J52" s="68"/>
      <c r="K52" s="68"/>
      <c r="L52" s="68"/>
      <c r="M52" s="68"/>
      <c r="N52" s="68"/>
    </row>
    <row r="53" spans="2:14" ht="18" x14ac:dyDescent="0.25">
      <c r="B53" s="66"/>
      <c r="C53" s="66"/>
      <c r="D53" s="67">
        <v>2009</v>
      </c>
      <c r="E53" s="67"/>
      <c r="F53" s="69">
        <f>SUM(C9:H9)</f>
        <v>237180</v>
      </c>
      <c r="G53" s="67"/>
      <c r="H53" s="67"/>
      <c r="I53" s="68"/>
      <c r="J53" s="68"/>
      <c r="K53" s="68"/>
      <c r="L53" s="68"/>
      <c r="M53" s="68"/>
      <c r="N53" s="68"/>
    </row>
    <row r="54" spans="2:14" ht="15" x14ac:dyDescent="0.2">
      <c r="B54" s="66"/>
      <c r="C54" s="66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 ht="15" x14ac:dyDescent="0.2">
      <c r="B55" s="66"/>
      <c r="C55" s="66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 ht="15" x14ac:dyDescent="0.2">
      <c r="B56" s="66"/>
      <c r="C56" s="66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 ht="15" x14ac:dyDescent="0.2">
      <c r="B57" s="66"/>
      <c r="C57" s="66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2:14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</row>
  </sheetData>
  <mergeCells count="2">
    <mergeCell ref="B2:P2"/>
    <mergeCell ref="L26:P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2025-04-07T14:56:35Z</dcterms:created>
  <dcterms:modified xsi:type="dcterms:W3CDTF">2025-05-07T20:52:12Z</dcterms:modified>
</cp:coreProperties>
</file>